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Chen Rui\Desktop\2015年教育部-中移动项目公示\发文\"/>
    </mc:Choice>
  </mc:AlternateContent>
  <bookViews>
    <workbookView xWindow="0" yWindow="0" windowWidth="28695" windowHeight="13110" tabRatio="635" firstSheet="3" activeTab="3"/>
  </bookViews>
  <sheets>
    <sheet name="Sheet2" sheetId="1" state="hidden" r:id="rId1"/>
    <sheet name="Sheet3" sheetId="2" state="hidden" r:id="rId2"/>
    <sheet name="Sheet4" sheetId="3" state="hidden" r:id="rId3"/>
    <sheet name="确认名单表" sheetId="4" r:id="rId4"/>
    <sheet name="Sheet1" sheetId="5" r:id="rId5"/>
  </sheets>
  <definedNames>
    <definedName name="_xlnm.Print_Area" localSheetId="3">确认名单表!$A$3:$E$36</definedName>
  </definedNames>
  <calcPr calcId="152511"/>
</workbook>
</file>

<file path=xl/calcChain.xml><?xml version="1.0" encoding="utf-8"?>
<calcChain xmlns="http://schemas.openxmlformats.org/spreadsheetml/2006/main">
  <c r="E17" i="5" l="1"/>
  <c r="E31" i="3"/>
  <c r="L37" i="3" s="1"/>
  <c r="G30" i="3" a="1"/>
  <c r="G30" i="3" s="1"/>
  <c r="F30" i="3" a="1"/>
  <c r="F30" i="3"/>
  <c r="E30" i="3" a="1"/>
  <c r="E30" i="3" s="1"/>
  <c r="D30" i="3" a="1"/>
  <c r="D30" i="3"/>
  <c r="C30" i="3" a="1"/>
  <c r="C30" i="3" s="1"/>
  <c r="H30" i="3" s="1"/>
  <c r="S14" i="3" s="1"/>
  <c r="G29" i="3" a="1"/>
  <c r="G29" i="3"/>
  <c r="F29" i="3" a="1"/>
  <c r="F29" i="3"/>
  <c r="E29" i="3" a="1"/>
  <c r="E29" i="3"/>
  <c r="D29" i="3" a="1"/>
  <c r="D29" i="3"/>
  <c r="C29" i="3" a="1"/>
  <c r="C29" i="3"/>
  <c r="H29" i="3" s="1"/>
  <c r="S13" i="3" s="1"/>
  <c r="G28" i="3" a="1"/>
  <c r="G28" i="3"/>
  <c r="F28" i="3" a="1"/>
  <c r="F28" i="3" s="1"/>
  <c r="E28" i="3" a="1"/>
  <c r="E28" i="3"/>
  <c r="D28" i="3" a="1"/>
  <c r="D28" i="3" s="1"/>
  <c r="C28" i="3" a="1"/>
  <c r="C28" i="3"/>
  <c r="H28" i="3" s="1"/>
  <c r="S12" i="3" s="1"/>
  <c r="G27" i="3" a="1"/>
  <c r="G27" i="3"/>
  <c r="F27" i="3" a="1"/>
  <c r="F27" i="3"/>
  <c r="E27" i="3" a="1"/>
  <c r="E27" i="3"/>
  <c r="D27" i="3" a="1"/>
  <c r="D27" i="3"/>
  <c r="C27" i="3" a="1"/>
  <c r="C27" i="3" s="1"/>
  <c r="H27" i="3" s="1"/>
  <c r="S11" i="3" s="1"/>
  <c r="G26" i="3" a="1"/>
  <c r="G26" i="3" s="1"/>
  <c r="F26" i="3" a="1"/>
  <c r="F26" i="3"/>
  <c r="E26" i="3" a="1"/>
  <c r="E26" i="3" s="1"/>
  <c r="D26" i="3" a="1"/>
  <c r="D26" i="3"/>
  <c r="C26" i="3" a="1"/>
  <c r="C26" i="3" s="1"/>
  <c r="H26" i="3" s="1"/>
  <c r="S10" i="3" s="1"/>
  <c r="G25" i="3" a="1"/>
  <c r="G25" i="3"/>
  <c r="F25" i="3" a="1"/>
  <c r="F25" i="3"/>
  <c r="E25" i="3" a="1"/>
  <c r="E25" i="3"/>
  <c r="D25" i="3" a="1"/>
  <c r="D25" i="3" s="1"/>
  <c r="C25" i="3" a="1"/>
  <c r="C25" i="3"/>
  <c r="H25" i="3" s="1"/>
  <c r="S9" i="3" s="1"/>
  <c r="G24" i="3" a="1"/>
  <c r="G24" i="3"/>
  <c r="F24" i="3" a="1"/>
  <c r="F24" i="3" s="1"/>
  <c r="E24" i="3" a="1"/>
  <c r="E24" i="3"/>
  <c r="D24" i="3" a="1"/>
  <c r="D24" i="3" s="1"/>
  <c r="C24" i="3" a="1"/>
  <c r="C24" i="3"/>
  <c r="H24" i="3" s="1"/>
  <c r="S8" i="3" s="1"/>
  <c r="G23" i="3" a="1"/>
  <c r="G23" i="3"/>
  <c r="F23" i="3" a="1"/>
  <c r="F23" i="3"/>
  <c r="E23" i="3" a="1"/>
  <c r="E23" i="3" s="1"/>
  <c r="D23" i="3" a="1"/>
  <c r="D23" i="3"/>
  <c r="C23" i="3" a="1"/>
  <c r="C23" i="3" s="1"/>
  <c r="H23" i="3" s="1"/>
  <c r="S7" i="3" s="1"/>
  <c r="G22" i="3" a="1"/>
  <c r="G22" i="3" s="1"/>
  <c r="F22" i="3" a="1"/>
  <c r="F22" i="3"/>
  <c r="E22" i="3" a="1"/>
  <c r="E22" i="3" s="1"/>
  <c r="D22" i="3" a="1"/>
  <c r="D22" i="3"/>
  <c r="C22" i="3" a="1"/>
  <c r="C22" i="3" s="1"/>
  <c r="H22" i="3" s="1"/>
  <c r="S6" i="3" s="1"/>
  <c r="G21" i="3" a="1"/>
  <c r="G21" i="3"/>
  <c r="F21" i="3" a="1"/>
  <c r="F21" i="3"/>
  <c r="E21" i="3" a="1"/>
  <c r="E21" i="3"/>
  <c r="D21" i="3" a="1"/>
  <c r="D21" i="3" s="1"/>
  <c r="C21" i="3" a="1"/>
  <c r="C21" i="3"/>
  <c r="H21" i="3" s="1"/>
  <c r="S5" i="3" s="1"/>
  <c r="G20" i="3" a="1"/>
  <c r="G20" i="3"/>
  <c r="G31" i="3" s="1"/>
  <c r="L39" i="3" s="1"/>
  <c r="F20" i="3" a="1"/>
  <c r="F20" i="3" s="1"/>
  <c r="F31" i="3" s="1"/>
  <c r="L38" i="3" s="1"/>
  <c r="E20" i="3" a="1"/>
  <c r="E20" i="3"/>
  <c r="D20" i="3" a="1"/>
  <c r="D20" i="3" s="1"/>
  <c r="D31" i="3" s="1"/>
  <c r="L36" i="3" s="1"/>
  <c r="C20" i="3" a="1"/>
  <c r="C20" i="3"/>
  <c r="C31" i="3" s="1"/>
  <c r="L35" i="3" s="1"/>
  <c r="Q15" i="3"/>
  <c r="P15" i="3"/>
  <c r="Q14" i="3"/>
  <c r="P14" i="3"/>
  <c r="H14" i="3"/>
  <c r="R14" i="3" s="1"/>
  <c r="G14" i="3" a="1"/>
  <c r="G14" i="3"/>
  <c r="F14" i="3" a="1"/>
  <c r="F14" i="3"/>
  <c r="E14" i="3" a="1"/>
  <c r="E14" i="3"/>
  <c r="D14" i="3" a="1"/>
  <c r="D14" i="3"/>
  <c r="C14" i="3" a="1"/>
  <c r="C14" i="3"/>
  <c r="Q13" i="3"/>
  <c r="P13" i="3"/>
  <c r="G13" i="3" a="1"/>
  <c r="G13" i="3" s="1"/>
  <c r="F13" i="3" a="1"/>
  <c r="F13" i="3"/>
  <c r="E13" i="3" a="1"/>
  <c r="E13" i="3" s="1"/>
  <c r="D13" i="3" a="1"/>
  <c r="D13" i="3"/>
  <c r="C13" i="3" a="1"/>
  <c r="C13" i="3" s="1"/>
  <c r="H13" i="3" s="1"/>
  <c r="R13" i="3" s="1"/>
  <c r="Q12" i="3"/>
  <c r="P12" i="3"/>
  <c r="H12" i="3"/>
  <c r="R12" i="3" s="1"/>
  <c r="G12" i="3" a="1"/>
  <c r="G12" i="3" s="1"/>
  <c r="F12" i="3" a="1"/>
  <c r="F12" i="3"/>
  <c r="E12" i="3" a="1"/>
  <c r="E12" i="3" s="1"/>
  <c r="D12" i="3" a="1"/>
  <c r="D12" i="3"/>
  <c r="C12" i="3" a="1"/>
  <c r="C12" i="3" s="1"/>
  <c r="X11" i="3"/>
  <c r="W11" i="3"/>
  <c r="Q11" i="3"/>
  <c r="P11" i="3"/>
  <c r="G11" i="3" a="1"/>
  <c r="G11" i="3"/>
  <c r="F11" i="3" a="1"/>
  <c r="F11" i="3" s="1"/>
  <c r="E11" i="3" a="1"/>
  <c r="E11" i="3"/>
  <c r="D11" i="3" a="1"/>
  <c r="D11" i="3" s="1"/>
  <c r="C11" i="3" a="1"/>
  <c r="C11" i="3"/>
  <c r="H11" i="3" s="1"/>
  <c r="R11" i="3" s="1"/>
  <c r="Q10" i="3"/>
  <c r="P10" i="3"/>
  <c r="G10" i="3" a="1"/>
  <c r="G10" i="3"/>
  <c r="F10" i="3" a="1"/>
  <c r="F10" i="3" s="1"/>
  <c r="E10" i="3" a="1"/>
  <c r="E10" i="3"/>
  <c r="D10" i="3" a="1"/>
  <c r="D10" i="3" s="1"/>
  <c r="C10" i="3" a="1"/>
  <c r="C10" i="3"/>
  <c r="H10" i="3" s="1"/>
  <c r="R10" i="3" s="1"/>
  <c r="Q9" i="3"/>
  <c r="P9" i="3"/>
  <c r="G9" i="3" a="1"/>
  <c r="G9" i="3"/>
  <c r="F9" i="3" a="1"/>
  <c r="F9" i="3" s="1"/>
  <c r="E9" i="3" a="1"/>
  <c r="E9" i="3"/>
  <c r="D9" i="3" a="1"/>
  <c r="D9" i="3" s="1"/>
  <c r="C9" i="3" a="1"/>
  <c r="C9" i="3"/>
  <c r="H9" i="3" s="1"/>
  <c r="R9" i="3" s="1"/>
  <c r="Q8" i="3"/>
  <c r="P8" i="3"/>
  <c r="G8" i="3" a="1"/>
  <c r="G8" i="3"/>
  <c r="F8" i="3" a="1"/>
  <c r="F8" i="3" s="1"/>
  <c r="E8" i="3" a="1"/>
  <c r="E8" i="3"/>
  <c r="D8" i="3" a="1"/>
  <c r="D8" i="3" s="1"/>
  <c r="C8" i="3" a="1"/>
  <c r="C8" i="3"/>
  <c r="H8" i="3" s="1"/>
  <c r="R8" i="3" s="1"/>
  <c r="Q7" i="3"/>
  <c r="P7" i="3"/>
  <c r="G7" i="3" a="1"/>
  <c r="G7" i="3"/>
  <c r="F7" i="3" a="1"/>
  <c r="F7" i="3" s="1"/>
  <c r="E7" i="3" a="1"/>
  <c r="E7" i="3"/>
  <c r="D7" i="3" a="1"/>
  <c r="D7" i="3" s="1"/>
  <c r="C7" i="3" a="1"/>
  <c r="C7" i="3"/>
  <c r="H7" i="3" s="1"/>
  <c r="R7" i="3" s="1"/>
  <c r="Q6" i="3"/>
  <c r="P6" i="3"/>
  <c r="G6" i="3" a="1"/>
  <c r="G6" i="3"/>
  <c r="F6" i="3" a="1"/>
  <c r="F6" i="3" s="1"/>
  <c r="E6" i="3" a="1"/>
  <c r="E6" i="3"/>
  <c r="D6" i="3" a="1"/>
  <c r="D6" i="3" s="1"/>
  <c r="C6" i="3" a="1"/>
  <c r="C6" i="3"/>
  <c r="H6" i="3" s="1"/>
  <c r="R6" i="3" s="1"/>
  <c r="Q5" i="3"/>
  <c r="P5" i="3"/>
  <c r="G5" i="3" a="1"/>
  <c r="G5" i="3"/>
  <c r="F5" i="3" a="1"/>
  <c r="F5" i="3" s="1"/>
  <c r="E5" i="3" a="1"/>
  <c r="E5" i="3"/>
  <c r="D5" i="3" a="1"/>
  <c r="D5" i="3" s="1"/>
  <c r="C5" i="3" a="1"/>
  <c r="C5" i="3"/>
  <c r="H5" i="3" s="1"/>
  <c r="R5" i="3" s="1"/>
  <c r="Q4" i="3"/>
  <c r="P4" i="3"/>
  <c r="G4" i="3" a="1"/>
  <c r="G4" i="3"/>
  <c r="G15" i="3" s="1"/>
  <c r="K39" i="3" s="1"/>
  <c r="F4" i="3" a="1"/>
  <c r="F4" i="3" s="1"/>
  <c r="F15" i="3" s="1"/>
  <c r="K38" i="3" s="1"/>
  <c r="E4" i="3" a="1"/>
  <c r="E4" i="3"/>
  <c r="E15" i="3" s="1"/>
  <c r="K37" i="3" s="1"/>
  <c r="D4" i="3" a="1"/>
  <c r="D4" i="3" s="1"/>
  <c r="D15" i="3" s="1"/>
  <c r="K36" i="3" s="1"/>
  <c r="C4" i="3" a="1"/>
  <c r="C4" i="3"/>
  <c r="K32" i="2"/>
  <c r="K33" i="2" s="1"/>
  <c r="K34" i="2" s="1"/>
  <c r="K35" i="2" s="1"/>
  <c r="K36" i="2" s="1"/>
  <c r="K37" i="2" s="1"/>
  <c r="K38" i="2" s="1"/>
  <c r="I24" i="2"/>
  <c r="K4" i="2"/>
  <c r="K5" i="2" s="1"/>
  <c r="K6" i="2" s="1"/>
  <c r="K7" i="2" s="1"/>
  <c r="K8" i="2" s="1"/>
  <c r="K9" i="2" s="1"/>
  <c r="K10" i="2" s="1"/>
  <c r="K11" i="2" s="1"/>
  <c r="K12" i="2" s="1"/>
  <c r="K13" i="2" s="1"/>
  <c r="K14" i="2" s="1"/>
  <c r="K15" i="2" s="1"/>
  <c r="K16" i="2" s="1"/>
  <c r="K17" i="2" s="1"/>
  <c r="K18" i="2" s="1"/>
  <c r="K19" i="2" s="1"/>
  <c r="K20" i="2" s="1"/>
  <c r="K21" i="2" s="1"/>
  <c r="K22" i="2" s="1"/>
  <c r="K23" i="2" s="1"/>
  <c r="K3" i="2"/>
  <c r="K2" i="2"/>
  <c r="C15" i="3" l="1"/>
  <c r="K35" i="3" s="1"/>
  <c r="K40" i="3" s="1"/>
  <c r="H4" i="3"/>
  <c r="M39" i="3"/>
  <c r="L40" i="3"/>
  <c r="M40" i="3" s="1"/>
  <c r="M38" i="3"/>
  <c r="H20" i="3"/>
  <c r="R4" i="3" l="1"/>
  <c r="R15" i="3" s="1"/>
  <c r="H15" i="3"/>
  <c r="M36" i="3"/>
  <c r="M35" i="3"/>
  <c r="S4" i="3"/>
  <c r="H31" i="3"/>
  <c r="M37" i="3"/>
  <c r="S15" i="3" l="1"/>
  <c r="T4" i="3"/>
  <c r="T15" i="3" l="1"/>
  <c r="T5" i="3"/>
  <c r="T12" i="3"/>
  <c r="T8" i="3"/>
  <c r="T9" i="3"/>
  <c r="T13" i="3"/>
  <c r="T11" i="3"/>
  <c r="T6" i="3"/>
  <c r="T10" i="3"/>
  <c r="T7" i="3"/>
  <c r="T14" i="3"/>
</calcChain>
</file>

<file path=xl/sharedStrings.xml><?xml version="1.0" encoding="utf-8"?>
<sst xmlns="http://schemas.openxmlformats.org/spreadsheetml/2006/main" count="422" uniqueCount="253">
  <si>
    <t>需求单位</t>
  </si>
  <si>
    <t>专业领域</t>
  </si>
  <si>
    <t>采购共享服务中心</t>
  </si>
  <si>
    <t>移动通信网络</t>
  </si>
  <si>
    <t>业务支撑系统部</t>
  </si>
  <si>
    <t>业务</t>
  </si>
  <si>
    <t>管理信息系统部</t>
  </si>
  <si>
    <t>IT支撑与大数据</t>
  </si>
  <si>
    <t>技术部</t>
  </si>
  <si>
    <t>信息安全</t>
  </si>
  <si>
    <t>研究院</t>
  </si>
  <si>
    <t>基础配套</t>
  </si>
  <si>
    <t>设计院</t>
  </si>
  <si>
    <t>物联网公司</t>
  </si>
  <si>
    <t>辽宁公司</t>
  </si>
  <si>
    <t>浙江公司</t>
  </si>
  <si>
    <t>福建公司</t>
  </si>
  <si>
    <t>湖北公司、设计院</t>
  </si>
  <si>
    <t>广东公司</t>
  </si>
  <si>
    <t>序号</t>
  </si>
  <si>
    <t>项目名称</t>
  </si>
  <si>
    <t>项目周期</t>
  </si>
  <si>
    <t>联系人</t>
  </si>
  <si>
    <t>电话</t>
  </si>
  <si>
    <t>邮箱</t>
  </si>
  <si>
    <t>经费预算</t>
  </si>
  <si>
    <t>面向IMT2020核心技术验证的基带处理平台原型系统</t>
  </si>
  <si>
    <t>1.5年</t>
  </si>
  <si>
    <t>潘振岗</t>
  </si>
  <si>
    <t>panzhengang@chinamobile.com</t>
  </si>
  <si>
    <t>基于LTE的本地接入增强与3D-MIMO增强技术研究</t>
  </si>
  <si>
    <t>1年</t>
  </si>
  <si>
    <t>刘光毅</t>
  </si>
  <si>
    <t>liuguangyi@chinamobile.com;wangqixing@chinamobile.com</t>
  </si>
  <si>
    <t>在移动网络中应用SDN的关键算法、仿真系统及实验平台研发</t>
  </si>
  <si>
    <t>2年</t>
  </si>
  <si>
    <t>于青</t>
  </si>
  <si>
    <t>yuqing@chinamobile.com</t>
  </si>
  <si>
    <t>高性能实时视频处理共享平台关键技术研究</t>
  </si>
  <si>
    <t>温建伟</t>
  </si>
  <si>
    <t>wenjianwei@chinamobile.com</t>
  </si>
  <si>
    <t>面向移动互联网的手机动态图快速制作及实时编解码技术研究</t>
  </si>
  <si>
    <t>邹林、方方</t>
  </si>
  <si>
    <t>15892030591;13625006768</t>
  </si>
  <si>
    <t>15892030591@139.com</t>
  </si>
  <si>
    <t>基于无线传感网的融合性室内定位解决方案研究</t>
  </si>
  <si>
    <t>倪双雪</t>
  </si>
  <si>
    <t>15802312029@139.com</t>
  </si>
  <si>
    <t>业务支撑系统信息模型关键技术研究</t>
  </si>
  <si>
    <t>常倩</t>
  </si>
  <si>
    <t>changqian@chinamobile.com</t>
  </si>
  <si>
    <t>语义网关键技术研究与工具开发</t>
  </si>
  <si>
    <t>丁子哲</t>
  </si>
  <si>
    <t>dingzizhe@chinamobile.com</t>
  </si>
  <si>
    <t>客户声音自动文本识别系统研发与应用</t>
  </si>
  <si>
    <t>郭靖羽</t>
  </si>
  <si>
    <t>guojingyu@gz.gd.chinamobile.com</t>
  </si>
  <si>
    <t xml:space="preserve">大数据典型业务场景和企业数据模型构建方法研究 </t>
  </si>
  <si>
    <t>宋翊麟</t>
  </si>
  <si>
    <t>songyilin@chinamobile.com</t>
  </si>
  <si>
    <t>面向非结构化数据的并行挖掘算法研究和实现</t>
  </si>
  <si>
    <t>邓超</t>
  </si>
  <si>
    <t>dengchao@chinamobile.com</t>
  </si>
  <si>
    <t>大数据混搭架构下透明访问和数据统一管理技术研究与验证</t>
  </si>
  <si>
    <t>何鸿凌</t>
  </si>
  <si>
    <t>hehongling@chinamobile.com</t>
  </si>
  <si>
    <t>面向下一代OA与知识社区的互惠匹配模型关键技术与应用研究</t>
  </si>
  <si>
    <t>张向祺</t>
  </si>
  <si>
    <t>zhangxiangqi@chinamobile.com</t>
  </si>
  <si>
    <t>基于网络侧数据的用户特征提取与新业务受众预测研究</t>
  </si>
  <si>
    <t>冯文仲
詹义</t>
  </si>
  <si>
    <t>13871377799;
13671398925</t>
  </si>
  <si>
    <t>fengwenzhong@hb.chinamobile.com;zhanyi@cmdi.chinamobile.com</t>
  </si>
  <si>
    <t>大数据时代下移动消费的社会化商务模式研究</t>
  </si>
  <si>
    <t>李伟权</t>
  </si>
  <si>
    <t>liweiquan@gd.chinamobile.com</t>
  </si>
  <si>
    <t>基于大数据技术的用户偏好智能识别及推荐研究与应用</t>
  </si>
  <si>
    <t>沈治</t>
  </si>
  <si>
    <t>shenzhi@zj.chinamobile.com</t>
  </si>
  <si>
    <t>高级持续威胁入侵方法和技术研究</t>
  </si>
  <si>
    <t>杜雪涛</t>
  </si>
  <si>
    <t>duxuetao@cmdi.chinamobile.com</t>
  </si>
  <si>
    <t>内容安全的关键字词与图片索引分析与溯源技术研究</t>
  </si>
  <si>
    <t>在HTML5应用环境下的支付业务可管可控方法研究</t>
  </si>
  <si>
    <t>赖燕燕</t>
  </si>
  <si>
    <t>laiyanyan@gd.chinamobile.com;13902220971@139.com</t>
  </si>
  <si>
    <t>阀控式密封铅酸蓄电池循环寿命与生产原材料关系研究</t>
  </si>
  <si>
    <t>宋福峰</t>
  </si>
  <si>
    <t>songfufeng@chinamobile.com</t>
  </si>
  <si>
    <t>中国移动办公建筑能耗分析模型设计与实证研究</t>
  </si>
  <si>
    <t>赵建杰</t>
  </si>
  <si>
    <t>zhaojianjie@chinamobile.com</t>
  </si>
  <si>
    <t>大型数据中心油机机组荷载作用下建筑结构设计及减振隔振技术研究</t>
  </si>
  <si>
    <t>张学斌</t>
  </si>
  <si>
    <t>zhangxuebin@cmdi.chinamobile.com</t>
  </si>
  <si>
    <t>-</t>
  </si>
  <si>
    <t>合计</t>
  </si>
  <si>
    <t>panzhengang@chinamobile.com;liuguangyi@chinamobile.com;wangqixing@chinamobile.com;yuqing@chinamobile.com;wenjianwei@chinamobile.com;15892030591@139.com;15802312029@139.com;changqian@chinamobile.com;dingzizhe@chinamobile.com;guojingyu@gz.gd.chinamobile.com;songyilin@chinamobile.com;dengchao@chinamobile.com;hehongling@chinamobile.com;zhangxiangqi@chinamobile.com;fengwenzhong@hb.chinamobile.com;zhanyi@cmdi.chinamobile.com;liweiquan@gd.chinamobile.com;shenzhi@zj.chinamobile.com;duxuetao@cmdi.chinamobile.com;duxuetao@cmdi.chinamobile.com;laiyanyan@gd.chinamobile.com;13902220971@139.com;songfufeng@chinamobile.com;zhaojianjie@chinamobile.com;zhangxuebin@cmdi.chinamobile.com</t>
  </si>
  <si>
    <t>liuguangyi@chinamobile.com</t>
  </si>
  <si>
    <t>panzhengang@chinamobile.com;liuguangyi@chinamobile.com;yuqing@chinamobile.com;guojingyu@gz.gd.chinamobile.com;songyilin@chinamobile.com;liweiquan@gd.chinamobile.com;shenzhi@zj.chinamobile.com</t>
  </si>
  <si>
    <t>1、需求单位、研究领域，项目数量</t>
  </si>
  <si>
    <t>单位</t>
  </si>
  <si>
    <t>研究领域</t>
  </si>
  <si>
    <t>项目数量</t>
  </si>
  <si>
    <t>项目预算</t>
  </si>
  <si>
    <t>占比</t>
  </si>
  <si>
    <t>预算金额</t>
  </si>
  <si>
    <t>项目编号</t>
  </si>
  <si>
    <t>拟资助金额
（万元）</t>
  </si>
  <si>
    <t>承担高校</t>
  </si>
  <si>
    <t>项目负责人</t>
  </si>
  <si>
    <t>项目1-1</t>
  </si>
  <si>
    <t>5G移动通信无线传输关键技术研究与评估</t>
  </si>
  <si>
    <t>电子科技大学</t>
  </si>
  <si>
    <t>张忠培</t>
  </si>
  <si>
    <t>项目1-2</t>
  </si>
  <si>
    <t>未来网络（5G及以后）架构研究</t>
  </si>
  <si>
    <t>重庆大学</t>
  </si>
  <si>
    <t>贾云健</t>
  </si>
  <si>
    <t>项目1-3</t>
  </si>
  <si>
    <t>融合通信：协议优化及云化研究</t>
  </si>
  <si>
    <t>东北大学</t>
  </si>
  <si>
    <t>雷为民</t>
  </si>
  <si>
    <t>项目1-5</t>
  </si>
  <si>
    <t>ICT业务节能减排贡献及潜力研究</t>
  </si>
  <si>
    <t>兰州大学</t>
  </si>
  <si>
    <t>严定琪</t>
  </si>
  <si>
    <t>项目2-1</t>
  </si>
  <si>
    <t>富媒体通信引入的新型多媒体不良信息过滤识别技术研究与应用</t>
  </si>
  <si>
    <t>清华大学</t>
  </si>
  <si>
    <t>刘加</t>
  </si>
  <si>
    <t>项目2-2</t>
  </si>
  <si>
    <t>安全异常行为分析算法研究与开发</t>
  </si>
  <si>
    <t>重庆邮电大学</t>
  </si>
  <si>
    <t>胡向东</t>
  </si>
  <si>
    <t>项目3-1</t>
  </si>
  <si>
    <t>新型物联网认证体系研发</t>
  </si>
  <si>
    <t>上海交通大学</t>
  </si>
  <si>
    <t>谷大武</t>
  </si>
  <si>
    <t>项目3-2</t>
  </si>
  <si>
    <t>面向汽车安全与经济性的车联网应用系统研究</t>
  </si>
  <si>
    <t>李克强</t>
  </si>
  <si>
    <t>项目4-1</t>
  </si>
  <si>
    <t>数据业务端到端用户体验感知方法和评价体系研究及评测工具开发</t>
  </si>
  <si>
    <t>浙江大学</t>
  </si>
  <si>
    <t>卜佳俊</t>
  </si>
  <si>
    <t>项目4-2</t>
  </si>
  <si>
    <t>面向感知营销的移动广告有效性评测及竞价引擎技术研究</t>
  </si>
  <si>
    <t>复旦大学</t>
  </si>
  <si>
    <t>凌鸿</t>
  </si>
  <si>
    <t>项目4-3</t>
  </si>
  <si>
    <t>向4G及未来网络的移动虚拟现实用户体验及需求研究</t>
  </si>
  <si>
    <t>北京理工大学</t>
  </si>
  <si>
    <t>王涌天</t>
  </si>
  <si>
    <t>项目5-1</t>
  </si>
  <si>
    <t>云计算环境数据隐私保护支撑平台研究</t>
  </si>
  <si>
    <t>北京邮电大学</t>
  </si>
  <si>
    <t>温巧燕</t>
  </si>
  <si>
    <t>项目5-2</t>
  </si>
  <si>
    <t>大数据平台智能采集和处理技术研究和应用</t>
  </si>
  <si>
    <t>东南大学</t>
  </si>
  <si>
    <t>陶军</t>
  </si>
  <si>
    <t>项目5-3</t>
  </si>
  <si>
    <t>云计算背景下智能视频检测与识别技术及其行业应用的研究</t>
  </si>
  <si>
    <t>于慧敏</t>
  </si>
  <si>
    <t>项目5-4</t>
  </si>
  <si>
    <t>多媒体大数据深度学习平台技术研究</t>
  </si>
  <si>
    <t>南京邮电大学</t>
  </si>
  <si>
    <t>李晓飞</t>
  </si>
  <si>
    <t>项目5-5</t>
  </si>
  <si>
    <t>基于移动互联网大数据的内容智能推荐场景和算法研究</t>
  </si>
  <si>
    <t>肖义彬</t>
  </si>
  <si>
    <t>项目5-6</t>
  </si>
  <si>
    <t>面向在线服务的电信网络大数据应用</t>
  </si>
  <si>
    <t>西安交通大学</t>
  </si>
  <si>
    <t>王平辉</t>
  </si>
  <si>
    <t>项目5-7</t>
  </si>
  <si>
    <t>基于Spark技术的LTE网络信令数据实时分析系统研究</t>
  </si>
  <si>
    <t>南开大学</t>
  </si>
  <si>
    <t>袁晓洁</t>
  </si>
  <si>
    <t>项目5-8</t>
  </si>
  <si>
    <t>基于用户流量使用行为模型的流量经营</t>
  </si>
  <si>
    <t>张治中</t>
  </si>
  <si>
    <t>项目5-9</t>
  </si>
  <si>
    <t>通信网络的大数据预测可视化能力探索与构建</t>
  </si>
  <si>
    <t>牛振东</t>
  </si>
  <si>
    <t>项目5-10</t>
  </si>
  <si>
    <t>集中监控模式下网络运维大数据挖掘关键技术研究</t>
  </si>
  <si>
    <t>李涛</t>
  </si>
  <si>
    <t>项目5-12</t>
  </si>
  <si>
    <t>基于移动计算情境大数据的4G产品微营销技术与应用研究</t>
  </si>
  <si>
    <t>华南理工大学</t>
  </si>
  <si>
    <t>胡金龙</t>
  </si>
  <si>
    <t>项目5-13</t>
  </si>
  <si>
    <t>基于位置和社交网络的移动用户精准营销算法研究</t>
  </si>
  <si>
    <t>北京交通大学</t>
  </si>
  <si>
    <t>林友芳</t>
  </si>
  <si>
    <t>项目6-2</t>
  </si>
  <si>
    <t>基于网络环境的课堂教学资源生成与更新机制研究</t>
  </si>
  <si>
    <t>苏州大学</t>
  </si>
  <si>
    <t>朱巧明</t>
  </si>
  <si>
    <t>项目6-3</t>
  </si>
  <si>
    <t>信息化教学支撑课堂素质教育的有效模式及实证研究</t>
  </si>
  <si>
    <t>西南大学</t>
  </si>
  <si>
    <t>张诗亚</t>
  </si>
  <si>
    <t>项目6-4</t>
  </si>
  <si>
    <t>翻转课堂对教学目标、课程设计、教学模式的重构及实证研究</t>
  </si>
  <si>
    <t>陕西师范大学</t>
  </si>
  <si>
    <t>何聚厚</t>
  </si>
  <si>
    <t>项目6-5</t>
  </si>
  <si>
    <t>大规模在线开放课程大数据挖掘标准与方法研究</t>
  </si>
  <si>
    <t>陈昊鹏</t>
  </si>
  <si>
    <t>项目6-6</t>
  </si>
  <si>
    <t>网络学习空间内涵与应用模式实证研究</t>
  </si>
  <si>
    <t>西北师范大学</t>
  </si>
  <si>
    <t>郭绍青</t>
  </si>
  <si>
    <t>项目6-7</t>
  </si>
  <si>
    <t>师范生信息化教学能力标准与培养模式实证研究</t>
  </si>
  <si>
    <t>华东师范大学</t>
  </si>
  <si>
    <t>任友群</t>
  </si>
  <si>
    <t>项目6-9</t>
  </si>
  <si>
    <t>信息化应用指标体系（中小学、职教、高教）研究</t>
  </si>
  <si>
    <t>华中师范大学</t>
  </si>
  <si>
    <t>吴砥</t>
  </si>
  <si>
    <t>项目6-10</t>
  </si>
  <si>
    <t>义务教育阶段学校信息化发展状况监测、评估指标与方法实证研究</t>
  </si>
  <si>
    <t>中国教育科学研究院</t>
  </si>
  <si>
    <t>曾天山</t>
  </si>
  <si>
    <t>项目6-11</t>
  </si>
  <si>
    <t>基于社交媒体的信息传播机制与规律研究</t>
  </si>
  <si>
    <t>华南师范大学</t>
  </si>
  <si>
    <t>张学波</t>
  </si>
  <si>
    <t>项目6-13</t>
  </si>
  <si>
    <t>大规模在线开放课程支持高等教育优质教育资源校际及区域间共享案例与政策机制研究</t>
  </si>
  <si>
    <t>北京师范大学</t>
  </si>
  <si>
    <t>郑勤华</t>
  </si>
  <si>
    <t>6-1</t>
  </si>
  <si>
    <t>教育公共数据（教育行政部门拥有的数据）管理、开放相关政策机制与实现方法研究</t>
  </si>
  <si>
    <t>6-2</t>
  </si>
  <si>
    <t>6-3</t>
  </si>
  <si>
    <t>6-4</t>
  </si>
  <si>
    <t>6-5</t>
  </si>
  <si>
    <t>6-6</t>
  </si>
  <si>
    <t>6-7</t>
  </si>
  <si>
    <t>6-8</t>
  </si>
  <si>
    <t>高等学校校园网络建设及运营情况调查报告</t>
  </si>
  <si>
    <t>6-9</t>
  </si>
  <si>
    <t>6-10</t>
  </si>
  <si>
    <t>6-11</t>
  </si>
  <si>
    <t>6-12</t>
  </si>
  <si>
    <t>国家教育管理信息系统应用情况调查报告</t>
  </si>
  <si>
    <t>6-13</t>
  </si>
  <si>
    <r>
      <t>附件：</t>
    </r>
    <r>
      <rPr>
        <sz val="20"/>
        <color theme="1"/>
        <rFont val="微软雅黑"/>
        <family val="2"/>
        <charset val="134"/>
      </rPr>
      <t>2015年度教育部-中国移动科研基金项目立项清单</t>
    </r>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</si>
</sst>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宋体"/>
      <charset val="134"/>
      <scheme val="minor"/>
    </font>
    <font>
      <sz val="11"/>
      <color theme="1"/>
      <name val="微软雅黑"/>
      <charset val="134"/>
    </font>
    <font>
      <sz val="14"/>
      <color theme="1"/>
      <name val="微软雅黑"/>
      <charset val="134"/>
    </font>
    <font>
      <b/>
      <sz val="14"/>
      <name val="微软雅黑"/>
      <charset val="134"/>
    </font>
    <font>
      <sz val="14"/>
      <name val="微软雅黑"/>
      <charset val="134"/>
    </font>
    <font>
      <b/>
      <sz val="11"/>
      <color theme="1"/>
      <name val="宋体"/>
      <charset val="134"/>
      <scheme val="minor"/>
    </font>
    <font>
      <sz val="10"/>
      <color theme="1"/>
      <name val="宋体"/>
      <charset val="134"/>
      <scheme val="minor"/>
    </font>
    <font>
      <sz val="11"/>
      <color theme="1"/>
      <name val="宋体"/>
      <charset val="134"/>
      <scheme val="minor"/>
    </font>
    <font>
      <u/>
      <sz val="9.35"/>
      <color theme="10"/>
      <name val="宋体"/>
      <charset val="134"/>
    </font>
    <font>
      <sz val="12"/>
      <color rgb="FF000000"/>
      <name val="微软雅黑"/>
      <charset val="134"/>
    </font>
    <font>
      <sz val="12"/>
      <name val="宋体"/>
      <charset val="134"/>
    </font>
    <font>
      <u/>
      <sz val="12"/>
      <color indexed="12"/>
      <name val="宋体"/>
      <charset val="134"/>
    </font>
    <font>
      <sz val="9"/>
      <name val="宋体"/>
      <family val="3"/>
      <charset val="134"/>
      <scheme val="minor"/>
    </font>
    <font>
      <sz val="20"/>
      <color theme="1"/>
      <name val="微软雅黑"/>
      <family val="2"/>
      <charset val="134"/>
    </font>
  </fonts>
  <fills count="4">
    <fill>
      <patternFill patternType="none"/>
    </fill>
    <fill>
      <patternFill patternType="gray125"/>
    </fill>
    <fill>
      <patternFill patternType="solid">
        <fgColor theme="8" tint="0.59999389629810485"/>
        <bgColor indexed="64"/>
      </patternFill>
    </fill>
    <fill>
      <patternFill patternType="solid">
        <fgColor theme="3" tint="0.59999389629810485"/>
        <bgColor indexed="64"/>
      </patternFill>
    </fill>
  </fills>
  <borders count="6">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7">
    <xf numFmtId="0" fontId="0" fillId="0" borderId="0">
      <alignment vertical="center"/>
    </xf>
    <xf numFmtId="0" fontId="8" fillId="0" borderId="0" applyNumberFormat="0" applyFill="0" applyBorder="0" applyAlignment="0" applyProtection="0">
      <alignment vertical="top"/>
      <protection locked="0"/>
    </xf>
    <xf numFmtId="9" fontId="7" fillId="0" borderId="0" applyFont="0" applyFill="0" applyBorder="0" applyAlignment="0" applyProtection="0">
      <alignment vertical="center"/>
    </xf>
    <xf numFmtId="0" fontId="10" fillId="0" borderId="0"/>
    <xf numFmtId="0" fontId="10" fillId="0" borderId="0"/>
    <xf numFmtId="0" fontId="11" fillId="0" borderId="0" applyNumberFormat="0" applyFill="0" applyBorder="0" applyAlignment="0" applyProtection="0">
      <alignment vertical="top"/>
      <protection locked="0"/>
    </xf>
    <xf numFmtId="0" fontId="11" fillId="0" borderId="0" applyNumberFormat="0" applyFill="0" applyBorder="0" applyAlignment="0" applyProtection="0">
      <alignment vertical="top"/>
      <protection locked="0"/>
    </xf>
  </cellStyleXfs>
  <cellXfs count="50">
    <xf numFmtId="0" fontId="0" fillId="0" borderId="0" xfId="0">
      <alignment vertical="center"/>
    </xf>
    <xf numFmtId="0" fontId="1" fillId="0" borderId="0" xfId="0" applyFont="1">
      <alignment vertical="center"/>
    </xf>
    <xf numFmtId="49" fontId="1" fillId="0" borderId="0" xfId="0" applyNumberFormat="1" applyFont="1" applyAlignment="1">
      <alignment horizontal="center"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horizontal="center" vertical="center"/>
    </xf>
    <xf numFmtId="0" fontId="2" fillId="0" borderId="0" xfId="0" applyFont="1" applyFill="1" applyAlignment="1">
      <alignment horizontal="center" vertical="center"/>
    </xf>
    <xf numFmtId="0" fontId="2" fillId="2" borderId="0" xfId="0" applyFont="1" applyFill="1">
      <alignment vertical="center"/>
    </xf>
    <xf numFmtId="0" fontId="2" fillId="0" borderId="0" xfId="0" applyFont="1" applyFill="1">
      <alignment vertical="center"/>
    </xf>
    <xf numFmtId="0" fontId="2" fillId="2" borderId="0" xfId="0" applyFont="1" applyFill="1" applyBorder="1">
      <alignment vertical="center"/>
    </xf>
    <xf numFmtId="0" fontId="2" fillId="0" borderId="0" xfId="0" applyFont="1" applyFill="1" applyBorder="1">
      <alignment vertical="center"/>
    </xf>
    <xf numFmtId="0" fontId="2" fillId="0" borderId="0" xfId="0" applyFont="1" applyAlignment="1">
      <alignment horizontal="center" vertical="center" wrapText="1"/>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lignment vertical="center"/>
    </xf>
    <xf numFmtId="0" fontId="3"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3" xfId="0" applyFont="1" applyFill="1" applyBorder="1" applyAlignment="1">
      <alignment horizontal="center" vertical="center"/>
    </xf>
    <xf numFmtId="0" fontId="4" fillId="0" borderId="3" xfId="0" applyFont="1" applyFill="1" applyBorder="1" applyAlignment="1">
      <alignment vertical="center" wrapText="1"/>
    </xf>
    <xf numFmtId="0" fontId="0" fillId="0" borderId="0" xfId="0" applyAlignment="1">
      <alignment vertical="center" wrapText="1"/>
    </xf>
    <xf numFmtId="0" fontId="5" fillId="0" borderId="0" xfId="0" applyFont="1">
      <alignment vertical="center"/>
    </xf>
    <xf numFmtId="0" fontId="0" fillId="0" borderId="3" xfId="0" applyFill="1" applyBorder="1" applyAlignment="1">
      <alignment horizontal="center" vertical="center"/>
    </xf>
    <xf numFmtId="0" fontId="0" fillId="0" borderId="3" xfId="0" applyBorder="1" applyAlignment="1">
      <alignment horizontal="center" vertical="center"/>
    </xf>
    <xf numFmtId="0" fontId="6" fillId="0" borderId="3" xfId="0" applyFont="1" applyBorder="1" applyAlignment="1">
      <alignment horizontal="center" vertical="center" wrapText="1"/>
    </xf>
    <xf numFmtId="0" fontId="0" fillId="0" borderId="3" xfId="0" applyFill="1" applyBorder="1" applyAlignment="1">
      <alignment horizontal="center" vertical="center" wrapText="1"/>
    </xf>
    <xf numFmtId="0" fontId="0" fillId="0" borderId="3" xfId="0" applyFont="1" applyBorder="1" applyAlignment="1">
      <alignment horizontal="center" vertical="center" wrapText="1"/>
    </xf>
    <xf numFmtId="0" fontId="7" fillId="0" borderId="3" xfId="0" applyFont="1" applyBorder="1" applyAlignment="1">
      <alignment horizontal="center" vertical="center"/>
    </xf>
    <xf numFmtId="0" fontId="0" fillId="0" borderId="3" xfId="0" applyBorder="1" applyAlignment="1">
      <alignment horizontal="center" vertical="center" wrapText="1"/>
    </xf>
    <xf numFmtId="0" fontId="7" fillId="0" borderId="3" xfId="0" applyFont="1" applyBorder="1" applyAlignment="1">
      <alignment horizontal="center" vertical="center" wrapText="1"/>
    </xf>
    <xf numFmtId="9" fontId="7" fillId="0" borderId="3" xfId="2" applyFont="1" applyBorder="1" applyAlignment="1">
      <alignment horizontal="center" vertical="center" wrapText="1"/>
    </xf>
    <xf numFmtId="9" fontId="0" fillId="0" borderId="3" xfId="2" applyFont="1" applyBorder="1" applyAlignment="1">
      <alignment horizontal="center" vertical="center"/>
    </xf>
    <xf numFmtId="0" fontId="0" fillId="0" borderId="3" xfId="0" applyFill="1" applyBorder="1" applyAlignment="1">
      <alignment vertical="center" wrapText="1"/>
    </xf>
    <xf numFmtId="0" fontId="8" fillId="0" borderId="3" xfId="1" applyFill="1" applyBorder="1" applyAlignment="1" applyProtection="1">
      <alignment horizontal="center" vertical="center" wrapText="1"/>
    </xf>
    <xf numFmtId="0" fontId="8" fillId="0" borderId="0" xfId="1" applyAlignment="1" applyProtection="1">
      <alignment vertical="center"/>
    </xf>
    <xf numFmtId="0" fontId="0" fillId="0" borderId="0" xfId="0" applyFont="1">
      <alignment vertical="center"/>
    </xf>
    <xf numFmtId="0" fontId="0" fillId="0" borderId="0" xfId="0" applyFont="1" applyAlignment="1">
      <alignment horizontal="center" vertical="center" readingOrder="1"/>
    </xf>
    <xf numFmtId="0" fontId="9" fillId="3" borderId="4" xfId="0" applyFont="1" applyFill="1" applyBorder="1" applyAlignment="1">
      <alignment horizontal="center" vertical="center" wrapText="1"/>
    </xf>
    <xf numFmtId="0" fontId="9" fillId="3" borderId="4" xfId="0" applyFont="1" applyFill="1" applyBorder="1" applyAlignment="1">
      <alignment horizontal="center" vertical="center" wrapText="1" readingOrder="1"/>
    </xf>
    <xf numFmtId="0" fontId="0" fillId="3" borderId="3" xfId="0" applyFill="1" applyBorder="1" applyAlignment="1">
      <alignment horizontal="center" vertical="center" wrapText="1"/>
    </xf>
    <xf numFmtId="0" fontId="9" fillId="0" borderId="5" xfId="0" applyFont="1" applyBorder="1" applyAlignment="1">
      <alignment horizontal="center" vertical="center" wrapText="1" readingOrder="1"/>
    </xf>
    <xf numFmtId="0" fontId="9" fillId="0" borderId="5" xfId="0" applyFont="1" applyBorder="1" applyAlignment="1">
      <alignment horizontal="left" vertical="center" wrapText="1" readingOrder="1"/>
    </xf>
    <xf numFmtId="0" fontId="9" fillId="0" borderId="4" xfId="0" applyFont="1" applyBorder="1" applyAlignment="1">
      <alignment horizontal="center" vertical="center" wrapText="1" readingOrder="1"/>
    </xf>
    <xf numFmtId="0" fontId="9" fillId="0" borderId="4" xfId="0" applyFont="1" applyBorder="1" applyAlignment="1">
      <alignment horizontal="left" vertical="center" wrapText="1" readingOrder="1"/>
    </xf>
    <xf numFmtId="0" fontId="0" fillId="0" borderId="3" xfId="0" applyBorder="1" applyAlignment="1">
      <alignment horizontal="center" vertical="center"/>
    </xf>
    <xf numFmtId="0" fontId="0" fillId="0" borderId="3" xfId="0" applyFill="1" applyBorder="1" applyAlignment="1">
      <alignment horizontal="center" vertical="center"/>
    </xf>
    <xf numFmtId="0" fontId="6" fillId="0" borderId="3" xfId="0" applyFont="1" applyFill="1" applyBorder="1" applyAlignment="1">
      <alignment horizontal="center" vertical="center" wrapText="1"/>
    </xf>
    <xf numFmtId="0" fontId="2" fillId="0" borderId="0" xfId="0" applyFont="1" applyBorder="1" applyAlignment="1">
      <alignment horizontal="left" vertical="center" wrapText="1"/>
    </xf>
    <xf numFmtId="0" fontId="2" fillId="0" borderId="1" xfId="0" applyFont="1" applyBorder="1" applyAlignment="1">
      <alignment horizontal="left" vertical="center" wrapText="1"/>
    </xf>
    <xf numFmtId="0" fontId="13" fillId="0" borderId="0" xfId="0" applyFont="1" applyBorder="1" applyAlignment="1">
      <alignment horizontal="left" vertical="center" wrapText="1"/>
    </xf>
  </cellXfs>
  <cellStyles count="7">
    <cellStyle name="百分比" xfId="2" builtinId="5"/>
    <cellStyle name="常规" xfId="0" builtinId="0"/>
    <cellStyle name="常规 2" xfId="3"/>
    <cellStyle name="常规 3" xfId="4"/>
    <cellStyle name="超链接" xfId="1" builtinId="8"/>
    <cellStyle name="超链接 2" xfId="5"/>
    <cellStyle name="超链接 3"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10346575821513"/>
          <c:y val="0.122129363104515"/>
          <c:w val="0.53836573540345201"/>
          <c:h val="0.80128835972795098"/>
        </c:manualLayout>
      </c:layout>
      <c:pieChart>
        <c:varyColors val="1"/>
        <c:ser>
          <c:idx val="0"/>
          <c:order val="0"/>
          <c:tx>
            <c:strRef>
              <c:f>Sheet4!$L$34</c:f>
              <c:strCache>
                <c:ptCount val="1"/>
                <c:pt idx="0">
                  <c:v>预算金额</c:v>
                </c:pt>
              </c:strCache>
            </c:strRef>
          </c:tx>
          <c:dPt>
            <c:idx val="0"/>
            <c:bubble3D val="0"/>
            <c:spPr>
              <a:solidFill>
                <a:schemeClr val="accent1"/>
              </a:solidFill>
              <a:ln>
                <a:noFill/>
              </a:ln>
              <a:effectLst/>
            </c:spPr>
          </c:dPt>
          <c:dPt>
            <c:idx val="1"/>
            <c:bubble3D val="0"/>
            <c:spPr>
              <a:solidFill>
                <a:schemeClr val="accent2"/>
              </a:solidFill>
              <a:ln>
                <a:noFill/>
              </a:ln>
              <a:effectLst/>
            </c:spPr>
          </c:dPt>
          <c:dPt>
            <c:idx val="2"/>
            <c:bubble3D val="0"/>
            <c:spPr>
              <a:solidFill>
                <a:schemeClr val="accent3"/>
              </a:solidFill>
              <a:ln>
                <a:noFill/>
              </a:ln>
              <a:effectLst/>
            </c:spPr>
          </c:dPt>
          <c:dPt>
            <c:idx val="3"/>
            <c:bubble3D val="0"/>
            <c:spPr>
              <a:solidFill>
                <a:schemeClr val="accent4"/>
              </a:solidFill>
              <a:ln>
                <a:noFill/>
              </a:ln>
              <a:effectLst/>
            </c:spPr>
          </c:dPt>
          <c:dPt>
            <c:idx val="4"/>
            <c:bubble3D val="0"/>
            <c:spPr>
              <a:solidFill>
                <a:schemeClr val="accent5"/>
              </a:solidFill>
              <a:ln>
                <a:noFill/>
              </a:ln>
              <a:effectLst/>
            </c:spPr>
          </c:dPt>
          <c:dLbls>
            <c:dLbl>
              <c:idx val="0"/>
              <c:layout>
                <c:manualLayout>
                  <c:x val="3.4804806141153999E-2"/>
                  <c:y val="7.2480611306767806E-2"/>
                </c:manualLayout>
              </c:layout>
              <c:spPr/>
              <c:txPr>
                <a:bodyPr/>
                <a:lstStyle/>
                <a:p>
                  <a:pPr>
                    <a:defRPr/>
                  </a:pPr>
                  <a:endParaRPr lang="zh-CN"/>
                </a:p>
              </c:txPr>
              <c:dLblPos val="bestFit"/>
              <c:showLegendKey val="0"/>
              <c:showVal val="1"/>
              <c:showCatName val="1"/>
              <c:showSerName val="0"/>
              <c:showPercent val="1"/>
              <c:showBubbleSize val="0"/>
              <c:extLst>
                <c:ext xmlns:c15="http://schemas.microsoft.com/office/drawing/2012/chart" uri="{CE6537A1-D6FC-4f65-9D91-7224C49458BB}"/>
              </c:extLst>
            </c:dLbl>
            <c:dLbl>
              <c:idx val="1"/>
              <c:layout>
                <c:manualLayout>
                  <c:x val="2.1572473702509198E-2"/>
                  <c:y val="4.2485986390040104E-3"/>
                </c:manualLayout>
              </c:layout>
              <c:spPr/>
              <c:txPr>
                <a:bodyPr/>
                <a:lstStyle/>
                <a:p>
                  <a:pPr>
                    <a:defRPr/>
                  </a:pPr>
                  <a:endParaRPr lang="zh-CN"/>
                </a:p>
              </c:txPr>
              <c:dLblPos val="bestFit"/>
              <c:showLegendKey val="0"/>
              <c:showVal val="1"/>
              <c:showCatName val="1"/>
              <c:showSerName val="0"/>
              <c:showPercent val="1"/>
              <c:showBubbleSize val="0"/>
              <c:extLst>
                <c:ext xmlns:c15="http://schemas.microsoft.com/office/drawing/2012/chart" uri="{CE6537A1-D6FC-4f65-9D91-7224C49458BB}"/>
              </c:extLst>
            </c:dLbl>
            <c:dLbl>
              <c:idx val="2"/>
              <c:layout>
                <c:manualLayout>
                  <c:x val="0.14992336170017501"/>
                  <c:y val="-0.18799675419682299"/>
                </c:manualLayout>
              </c:layout>
              <c:spPr/>
              <c:txPr>
                <a:bodyPr/>
                <a:lstStyle/>
                <a:p>
                  <a:pPr>
                    <a:defRPr/>
                  </a:pPr>
                  <a:endParaRPr lang="zh-CN"/>
                </a:p>
              </c:txPr>
              <c:dLblPos val="bestFit"/>
              <c:showLegendKey val="0"/>
              <c:showVal val="1"/>
              <c:showCatName val="1"/>
              <c:showSerName val="0"/>
              <c:showPercent val="1"/>
              <c:showBubbleSize val="0"/>
              <c:extLst>
                <c:ext xmlns:c15="http://schemas.microsoft.com/office/drawing/2012/chart" uri="{CE6537A1-D6FC-4f65-9D91-7224C49458BB}"/>
              </c:extLst>
            </c:dLbl>
            <c:dLbl>
              <c:idx val="3"/>
              <c:layout>
                <c:manualLayout>
                  <c:x val="-2.8794393041561301E-3"/>
                  <c:y val="7.57077365918662E-4"/>
                </c:manualLayout>
              </c:layout>
              <c:spPr/>
              <c:txPr>
                <a:bodyPr/>
                <a:lstStyle/>
                <a:p>
                  <a:pPr>
                    <a:defRPr/>
                  </a:pPr>
                  <a:endParaRPr lang="zh-CN"/>
                </a:p>
              </c:txPr>
              <c:dLblPos val="bestFit"/>
              <c:showLegendKey val="0"/>
              <c:showVal val="1"/>
              <c:showCatName val="1"/>
              <c:showSerName val="0"/>
              <c:showPercent val="1"/>
              <c:showBubbleSize val="0"/>
              <c:extLst>
                <c:ext xmlns:c15="http://schemas.microsoft.com/office/drawing/2012/chart" uri="{CE6537A1-D6FC-4f65-9D91-7224C49458BB}"/>
              </c:extLst>
            </c:dLbl>
            <c:dLbl>
              <c:idx val="4"/>
              <c:layout>
                <c:manualLayout>
                  <c:x val="-5.0838285691304601E-2"/>
                  <c:y val="3.0740910609667702E-2"/>
                </c:manualLayout>
              </c:layout>
              <c:spPr/>
              <c:txPr>
                <a:bodyPr/>
                <a:lstStyle/>
                <a:p>
                  <a:pPr>
                    <a:defRPr/>
                  </a:pPr>
                  <a:endParaRPr lang="zh-CN"/>
                </a:p>
              </c:txPr>
              <c:dLblPos val="bestFit"/>
              <c:showLegendKey val="0"/>
              <c:showVal val="1"/>
              <c:showCatName val="1"/>
              <c:showSerName val="0"/>
              <c:showPercent val="1"/>
              <c:showBubbleSize val="0"/>
              <c:extLst>
                <c:ext xmlns:c15="http://schemas.microsoft.com/office/drawing/2012/chart" uri="{CE6537A1-D6FC-4f65-9D91-7224C49458BB}"/>
              </c:extLst>
            </c:dLbl>
            <c:spPr>
              <a:noFill/>
              <a:ln>
                <a:noFill/>
              </a:ln>
              <a:effectLst/>
            </c:spPr>
            <c:txPr>
              <a:bodyPr rot="0" spcFirstLastPara="0" vertOverflow="ellipsis" horzOverflow="overflow" vert="horz" wrap="square" anchor="ctr" anchorCtr="1"/>
              <a:lstStyle/>
              <a:p>
                <a:pPr>
                  <a:defRPr sz="1050" b="0">
                    <a:solidFill>
                      <a:sysClr val="windowText" lastClr="000000"/>
                    </a:solidFill>
                    <a:latin typeface="+mn-ea"/>
                    <a:ea typeface="+mn-ea"/>
                  </a:defRPr>
                </a:pPr>
                <a:endParaRPr lang="zh-CN"/>
              </a:p>
            </c:txPr>
            <c:dLblPos val="bestFit"/>
            <c:showLegendKey val="0"/>
            <c:showVal val="1"/>
            <c:showCatName val="1"/>
            <c:showSerName val="0"/>
            <c:showPercent val="1"/>
            <c:showBubbleSize val="0"/>
            <c:showLeaderLines val="1"/>
            <c:leaderLines>
              <c:spPr>
                <a:ln w="9525" cap="flat" cmpd="sng" algn="ctr">
                  <a:solidFill>
                    <a:schemeClr val="tx1"/>
                  </a:solidFill>
                  <a:prstDash val="solid"/>
                </a:ln>
                <a:effectLst/>
              </c:spPr>
            </c:leaderLines>
            <c:extLst>
              <c:ext xmlns:c15="http://schemas.microsoft.com/office/drawing/2012/chart" uri="{CE6537A1-D6FC-4f65-9D91-7224C49458BB}"/>
            </c:extLst>
          </c:dLbls>
          <c:cat>
            <c:strRef>
              <c:f>Sheet4!$J$35:$J$39</c:f>
              <c:strCache>
                <c:ptCount val="5"/>
                <c:pt idx="0">
                  <c:v>移动通信网络</c:v>
                </c:pt>
                <c:pt idx="1">
                  <c:v>业务</c:v>
                </c:pt>
                <c:pt idx="2">
                  <c:v>IT支撑与大数据</c:v>
                </c:pt>
                <c:pt idx="3">
                  <c:v>信息安全</c:v>
                </c:pt>
                <c:pt idx="4">
                  <c:v>基础配套</c:v>
                </c:pt>
              </c:strCache>
            </c:strRef>
          </c:cat>
          <c:val>
            <c:numRef>
              <c:f>Sheet4!$L$35:$L$39</c:f>
              <c:numCache>
                <c:formatCode>General</c:formatCode>
                <c:ptCount val="5"/>
                <c:pt idx="0">
                  <c:v>0</c:v>
                </c:pt>
                <c:pt idx="1">
                  <c:v>0</c:v>
                </c:pt>
                <c:pt idx="2">
                  <c:v>0</c:v>
                </c:pt>
                <c:pt idx="3">
                  <c:v>0</c:v>
                </c:pt>
                <c:pt idx="4">
                  <c:v>0</c:v>
                </c:pt>
              </c:numCache>
            </c:numRef>
          </c:val>
        </c:ser>
        <c:dLbls>
          <c:showLegendKey val="0"/>
          <c:showVal val="0"/>
          <c:showCatName val="0"/>
          <c:showSerName val="0"/>
          <c:showPercent val="0"/>
          <c:showBubbleSize val="0"/>
          <c:showLeaderLines val="1"/>
        </c:dLbls>
        <c:firstSliceAng val="0"/>
      </c:pieChart>
      <c:spPr>
        <a:solidFill>
          <a:schemeClr val="bg1"/>
        </a:solidFill>
        <a:ln>
          <a:noFill/>
        </a:ln>
        <a:effectLst/>
      </c:spPr>
    </c:plotArea>
    <c:plotVisOnly val="1"/>
    <c:dispBlanksAs val="gap"/>
    <c:showDLblsOverMax val="0"/>
  </c:chart>
  <c:spPr>
    <a:solidFill>
      <a:schemeClr val="bg1"/>
    </a:solidFill>
    <a:ln w="9525" cap="flat" cmpd="sng" algn="ctr">
      <a:noFill/>
      <a:prstDash val="solid"/>
    </a:ln>
    <a:effectLst/>
  </c:spPr>
  <c:txPr>
    <a:bodyPr rot="0" spcFirstLastPara="0" vertOverflow="ellipsis" horzOverflow="overflow" vert="horz" wrap="square" anchor="ctr" anchorCtr="1"/>
    <a:lstStyle/>
    <a:p>
      <a:pPr>
        <a:defRPr lang="zh-CN"/>
      </a:pPr>
      <a:endParaRPr lang="zh-CN"/>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470455053137301"/>
          <c:y val="0.18069149756922401"/>
          <c:w val="0.60457355737748297"/>
          <c:h val="0.684058395593104"/>
        </c:manualLayout>
      </c:layout>
      <c:pieChart>
        <c:varyColors val="1"/>
        <c:ser>
          <c:idx val="0"/>
          <c:order val="0"/>
          <c:tx>
            <c:strRef>
              <c:f>Sheet4!$X$3</c:f>
              <c:strCache>
                <c:ptCount val="1"/>
                <c:pt idx="0">
                  <c:v>项目预算</c:v>
                </c:pt>
              </c:strCache>
            </c:strRef>
          </c:tx>
          <c:dPt>
            <c:idx val="0"/>
            <c:bubble3D val="0"/>
            <c:spPr>
              <a:solidFill>
                <a:schemeClr val="accent1">
                  <a:shade val="76667"/>
                </a:schemeClr>
              </a:solidFill>
              <a:ln>
                <a:noFill/>
              </a:ln>
              <a:effectLst/>
            </c:spPr>
          </c:dPt>
          <c:dPt>
            <c:idx val="1"/>
            <c:bubble3D val="0"/>
            <c:spPr>
              <a:solidFill>
                <a:schemeClr val="accent2">
                  <a:shade val="76667"/>
                </a:schemeClr>
              </a:solidFill>
              <a:ln>
                <a:noFill/>
              </a:ln>
              <a:effectLst/>
            </c:spPr>
          </c:dPt>
          <c:dPt>
            <c:idx val="2"/>
            <c:bubble3D val="0"/>
            <c:spPr>
              <a:solidFill>
                <a:schemeClr val="accent3">
                  <a:shade val="76667"/>
                </a:schemeClr>
              </a:solidFill>
              <a:ln>
                <a:noFill/>
              </a:ln>
              <a:effectLst/>
            </c:spPr>
          </c:dPt>
          <c:dPt>
            <c:idx val="3"/>
            <c:bubble3D val="0"/>
            <c:spPr>
              <a:solidFill>
                <a:schemeClr val="accent4">
                  <a:shade val="76667"/>
                </a:schemeClr>
              </a:solidFill>
              <a:ln>
                <a:noFill/>
              </a:ln>
              <a:effectLst/>
            </c:spPr>
          </c:dPt>
          <c:dPt>
            <c:idx val="4"/>
            <c:bubble3D val="0"/>
            <c:spPr>
              <a:solidFill>
                <a:schemeClr val="accent5">
                  <a:shade val="76667"/>
                </a:schemeClr>
              </a:solidFill>
              <a:ln>
                <a:noFill/>
              </a:ln>
              <a:effectLst/>
            </c:spPr>
          </c:dPt>
          <c:dPt>
            <c:idx val="5"/>
            <c:bubble3D val="0"/>
            <c:spPr>
              <a:solidFill>
                <a:schemeClr val="accent6">
                  <a:shade val="76667"/>
                </a:schemeClr>
              </a:solidFill>
              <a:ln>
                <a:noFill/>
              </a:ln>
              <a:effectLst/>
            </c:spPr>
          </c:dPt>
          <c:dPt>
            <c:idx val="6"/>
            <c:bubble3D val="0"/>
            <c:spPr>
              <a:solidFill>
                <a:schemeClr val="accent1">
                  <a:tint val="76667"/>
                </a:schemeClr>
              </a:solidFill>
              <a:ln>
                <a:noFill/>
              </a:ln>
              <a:effectLst/>
            </c:spPr>
          </c:dPt>
          <c:dLbls>
            <c:spPr>
              <a:noFill/>
              <a:ln>
                <a:noFill/>
              </a:ln>
              <a:effectLst/>
            </c:spPr>
            <c:txPr>
              <a:bodyPr rot="0" spcFirstLastPara="0" vertOverflow="ellipsis" horzOverflow="overflow" vert="horz" wrap="square" anchor="ctr" anchorCtr="1"/>
              <a:lstStyle/>
              <a:p>
                <a:pPr>
                  <a:defRPr sz="1050" b="0">
                    <a:solidFill>
                      <a:schemeClr val="tx1"/>
                    </a:solidFill>
                    <a:latin typeface="+mn-lt"/>
                    <a:ea typeface="+mn-ea"/>
                    <a:cs typeface="+mn-cs"/>
                  </a:defRPr>
                </a:pPr>
                <a:endParaRPr lang="zh-CN"/>
              </a:p>
            </c:txPr>
            <c:dLblPos val="bestFit"/>
            <c:showLegendKey val="0"/>
            <c:showVal val="1"/>
            <c:showCatName val="1"/>
            <c:showSerName val="0"/>
            <c:showPercent val="1"/>
            <c:showBubbleSize val="0"/>
            <c:showLeaderLines val="1"/>
            <c:leaderLines>
              <c:spPr>
                <a:ln w="9525" cap="flat" cmpd="sng" algn="ctr">
                  <a:solidFill>
                    <a:schemeClr val="tx1"/>
                  </a:solidFill>
                  <a:prstDash val="solid"/>
                </a:ln>
                <a:effectLst/>
              </c:spPr>
            </c:leaderLines>
            <c:extLst>
              <c:ext xmlns:c15="http://schemas.microsoft.com/office/drawing/2012/chart" uri="{CE6537A1-D6FC-4f65-9D91-7224C49458BB}"/>
            </c:extLst>
          </c:dLbls>
          <c:cat>
            <c:strRef>
              <c:f>Sheet4!$V$4:$V$10</c:f>
              <c:strCache>
                <c:ptCount val="7"/>
                <c:pt idx="0">
                  <c:v>采购共享服务中心</c:v>
                </c:pt>
                <c:pt idx="1">
                  <c:v>业务支撑系统部</c:v>
                </c:pt>
                <c:pt idx="2">
                  <c:v>管理信息系统部</c:v>
                </c:pt>
                <c:pt idx="3">
                  <c:v>技术部</c:v>
                </c:pt>
                <c:pt idx="4">
                  <c:v>研究院</c:v>
                </c:pt>
                <c:pt idx="5">
                  <c:v>设计院</c:v>
                </c:pt>
                <c:pt idx="6">
                  <c:v>物联网公司</c:v>
                </c:pt>
              </c:strCache>
            </c:strRef>
          </c:cat>
          <c:val>
            <c:numRef>
              <c:f>Sheet4!$X$4:$X$10</c:f>
              <c:numCache>
                <c:formatCode>General</c:formatCode>
                <c:ptCount val="7"/>
                <c:pt idx="0">
                  <c:v>200</c:v>
                </c:pt>
                <c:pt idx="1">
                  <c:v>350</c:v>
                </c:pt>
                <c:pt idx="2">
                  <c:v>300</c:v>
                </c:pt>
                <c:pt idx="3">
                  <c:v>120</c:v>
                </c:pt>
                <c:pt idx="4">
                  <c:v>868</c:v>
                </c:pt>
                <c:pt idx="5">
                  <c:v>238</c:v>
                </c:pt>
                <c:pt idx="6">
                  <c:v>80</c:v>
                </c:pt>
              </c:numCache>
            </c:numRef>
          </c:val>
        </c:ser>
        <c:dLbls>
          <c:showLegendKey val="0"/>
          <c:showVal val="0"/>
          <c:showCatName val="0"/>
          <c:showSerName val="0"/>
          <c:showPercent val="0"/>
          <c:showBubbleSize val="0"/>
          <c:showLeaderLines val="1"/>
        </c:dLbls>
        <c:firstSliceAng val="0"/>
      </c:pieChart>
      <c:spPr>
        <a:solidFill>
          <a:schemeClr val="bg1"/>
        </a:solidFill>
        <a:ln>
          <a:noFill/>
        </a:ln>
        <a:effectLst/>
      </c:spPr>
    </c:plotArea>
    <c:plotVisOnly val="1"/>
    <c:dispBlanksAs val="gap"/>
    <c:showDLblsOverMax val="0"/>
  </c:chart>
  <c:spPr>
    <a:solidFill>
      <a:schemeClr val="bg1"/>
    </a:solidFill>
    <a:ln w="9525" cap="flat" cmpd="sng" algn="ctr">
      <a:noFill/>
      <a:prstDash val="solid"/>
    </a:ln>
    <a:effectLst/>
  </c:spPr>
  <c:txPr>
    <a:bodyPr rot="0" spcFirstLastPara="0" vertOverflow="ellipsis" horzOverflow="overflow" vert="horz" wrap="square" anchor="ctr" anchorCtr="1"/>
    <a:lstStyle/>
    <a:p>
      <a:pPr>
        <a:defRPr lang="zh-CN"/>
      </a:pPr>
      <a:endParaRPr lang="zh-CN"/>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14</xdr:col>
      <xdr:colOff>593914</xdr:colOff>
      <xdr:row>30</xdr:row>
      <xdr:rowOff>123264</xdr:rowOff>
    </xdr:from>
    <xdr:to>
      <xdr:col>19</xdr:col>
      <xdr:colOff>201708</xdr:colOff>
      <xdr:row>42</xdr:row>
      <xdr:rowOff>156882</xdr:rowOff>
    </xdr:to>
    <xdr:graphicFrame macro="">
      <xdr:nvGraphicFramePr>
        <xdr:cNvPr id="3" name="图表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22</xdr:col>
      <xdr:colOff>638738</xdr:colOff>
      <xdr:row>12</xdr:row>
      <xdr:rowOff>22411</xdr:rowOff>
    </xdr:from>
    <xdr:to>
      <xdr:col>27</xdr:col>
      <xdr:colOff>403412</xdr:colOff>
      <xdr:row>28</xdr:row>
      <xdr:rowOff>11206</xdr:rowOff>
    </xdr:to>
    <xdr:graphicFrame macro="">
      <xdr:nvGraphicFramePr>
        <xdr:cNvPr id="5" name="图表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mailto:laiyanyan@gd.chinamobile.com;13902220971@139.com" TargetMode="External"/><Relationship Id="rId2" Type="http://schemas.openxmlformats.org/officeDocument/2006/relationships/hyperlink" Target="mailto:15892030591@139.com" TargetMode="External"/><Relationship Id="rId1" Type="http://schemas.openxmlformats.org/officeDocument/2006/relationships/hyperlink" Target="mailto:songfufeng@chinamobile.com" TargetMode="External"/><Relationship Id="rId5" Type="http://schemas.openxmlformats.org/officeDocument/2006/relationships/hyperlink" Target="mailto:panzhengang@chinamobile.com;liuguangyi@chinamobile.com;yuqing@chinamobile.com;guojingyu@gz.gd.chinamobile.com;songyilin@chinamobile.com;liweiquan@gd.chinamobile.com;shenzhi@zj.chinamobile.com" TargetMode="External"/><Relationship Id="rId4" Type="http://schemas.openxmlformats.org/officeDocument/2006/relationships/hyperlink" Target="mailto:liuguangyi@chinamobile.com;wangqixing@chinamobile.co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zoomScale="85" zoomScaleNormal="85" workbookViewId="0">
      <selection activeCell="C2" sqref="C2:G6"/>
    </sheetView>
  </sheetViews>
  <sheetFormatPr defaultColWidth="9" defaultRowHeight="13.5" x14ac:dyDescent="0.15"/>
  <cols>
    <col min="1" max="1" width="4.875" style="35" customWidth="1"/>
    <col min="2" max="2" width="18" customWidth="1"/>
    <col min="3" max="3" width="9" style="35"/>
    <col min="4" max="4" width="7.5" style="36" customWidth="1"/>
    <col min="5" max="5" width="15.25" customWidth="1"/>
    <col min="6" max="6" width="49.375" style="35" customWidth="1"/>
    <col min="7" max="16384" width="9" style="35"/>
  </cols>
  <sheetData>
    <row r="1" spans="1:6" ht="17.25" x14ac:dyDescent="0.15">
      <c r="A1" s="37"/>
      <c r="B1" s="25" t="s">
        <v>0</v>
      </c>
      <c r="C1" s="38"/>
      <c r="D1" s="38"/>
      <c r="E1" s="25" t="s">
        <v>1</v>
      </c>
      <c r="F1" s="39"/>
    </row>
    <row r="2" spans="1:6" x14ac:dyDescent="0.15">
      <c r="B2" s="25" t="s">
        <v>2</v>
      </c>
      <c r="E2" s="22" t="s">
        <v>3</v>
      </c>
    </row>
    <row r="3" spans="1:6" ht="17.25" x14ac:dyDescent="0.15">
      <c r="A3" s="40"/>
      <c r="B3" s="25" t="s">
        <v>4</v>
      </c>
      <c r="C3" s="40"/>
      <c r="D3" s="40"/>
      <c r="E3" s="25" t="s">
        <v>5</v>
      </c>
      <c r="F3" s="41"/>
    </row>
    <row r="4" spans="1:6" ht="17.25" x14ac:dyDescent="0.15">
      <c r="A4" s="42"/>
      <c r="B4" s="25" t="s">
        <v>6</v>
      </c>
      <c r="C4" s="42"/>
      <c r="D4" s="42"/>
      <c r="E4" s="25" t="s">
        <v>7</v>
      </c>
      <c r="F4" s="43"/>
    </row>
    <row r="5" spans="1:6" x14ac:dyDescent="0.15">
      <c r="B5" s="25" t="s">
        <v>8</v>
      </c>
      <c r="E5" s="22" t="s">
        <v>9</v>
      </c>
    </row>
    <row r="6" spans="1:6" ht="17.25" x14ac:dyDescent="0.15">
      <c r="A6" s="42"/>
      <c r="B6" s="25" t="s">
        <v>10</v>
      </c>
      <c r="C6" s="42"/>
      <c r="D6" s="42"/>
      <c r="E6" s="22" t="s">
        <v>11</v>
      </c>
      <c r="F6" s="43"/>
    </row>
    <row r="7" spans="1:6" x14ac:dyDescent="0.15">
      <c r="B7" s="25" t="s">
        <v>12</v>
      </c>
    </row>
    <row r="8" spans="1:6" ht="17.25" x14ac:dyDescent="0.15">
      <c r="A8" s="42"/>
      <c r="B8" s="25" t="s">
        <v>13</v>
      </c>
      <c r="C8" s="42"/>
      <c r="D8" s="42"/>
      <c r="F8" s="43"/>
    </row>
    <row r="9" spans="1:6" ht="17.25" x14ac:dyDescent="0.15">
      <c r="A9" s="40"/>
      <c r="B9" s="25" t="s">
        <v>14</v>
      </c>
      <c r="C9" s="40"/>
      <c r="D9" s="40"/>
      <c r="F9" s="41"/>
    </row>
    <row r="10" spans="1:6" x14ac:dyDescent="0.15">
      <c r="B10" s="25" t="s">
        <v>15</v>
      </c>
    </row>
    <row r="11" spans="1:6" ht="17.25" x14ac:dyDescent="0.15">
      <c r="A11" s="40"/>
      <c r="B11" s="25" t="s">
        <v>16</v>
      </c>
      <c r="C11" s="40"/>
      <c r="D11" s="40"/>
      <c r="F11" s="41"/>
    </row>
    <row r="12" spans="1:6" x14ac:dyDescent="0.15">
      <c r="B12" s="25" t="s">
        <v>17</v>
      </c>
    </row>
    <row r="13" spans="1:6" ht="17.25" x14ac:dyDescent="0.15">
      <c r="A13" s="42"/>
      <c r="B13" s="25" t="s">
        <v>18</v>
      </c>
      <c r="C13" s="42"/>
      <c r="D13" s="42"/>
      <c r="F13" s="43"/>
    </row>
  </sheetData>
  <phoneticPr fontId="12" type="noConversion"/>
  <pageMargins left="0.69930555555555596" right="0.6993055555555559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1"/>
  <sheetViews>
    <sheetView topLeftCell="G17" zoomScale="85" zoomScaleNormal="85" workbookViewId="0">
      <selection activeCell="C2" sqref="C2:G6"/>
    </sheetView>
  </sheetViews>
  <sheetFormatPr defaultColWidth="9" defaultRowHeight="13.5" outlineLevelCol="1" x14ac:dyDescent="0.15"/>
  <cols>
    <col min="1" max="1" width="6.875" customWidth="1"/>
    <col min="2" max="2" width="15" customWidth="1"/>
    <col min="3" max="3" width="61" customWidth="1"/>
    <col min="4" max="4" width="18.75" customWidth="1"/>
    <col min="5" max="5" width="32.25" customWidth="1"/>
    <col min="6" max="6" width="15.125" customWidth="1"/>
    <col min="7" max="7" width="24.125" customWidth="1" outlineLevel="1"/>
    <col min="8" max="8" width="58.375" customWidth="1" outlineLevel="1"/>
    <col min="9" max="9" width="18.25" customWidth="1" outlineLevel="1"/>
    <col min="10" max="10" width="15.625" customWidth="1" outlineLevel="1"/>
    <col min="11" max="11" width="19.75" customWidth="1"/>
    <col min="12" max="12" width="40.75" customWidth="1"/>
    <col min="13" max="13" width="39" customWidth="1"/>
    <col min="14" max="14" width="48.875" customWidth="1"/>
    <col min="15" max="15" width="39.375" customWidth="1"/>
    <col min="16" max="16" width="47.5" customWidth="1"/>
    <col min="17" max="17" width="46.25" hidden="1" customWidth="1"/>
    <col min="18" max="18" width="22" customWidth="1"/>
    <col min="19" max="19" width="23" customWidth="1"/>
    <col min="20" max="20" width="24" customWidth="1"/>
    <col min="21" max="21" width="29.125" style="20" customWidth="1"/>
    <col min="22" max="22" width="65.625" customWidth="1"/>
  </cols>
  <sheetData>
    <row r="1" spans="1:11" x14ac:dyDescent="0.15">
      <c r="A1" s="25" t="s">
        <v>19</v>
      </c>
      <c r="B1" s="25" t="s">
        <v>1</v>
      </c>
      <c r="C1" s="25" t="s">
        <v>20</v>
      </c>
      <c r="D1" s="25" t="s">
        <v>0</v>
      </c>
      <c r="E1" s="25" t="s">
        <v>21</v>
      </c>
      <c r="F1" s="25" t="s">
        <v>22</v>
      </c>
      <c r="G1" s="25" t="s">
        <v>23</v>
      </c>
      <c r="H1" s="25" t="s">
        <v>24</v>
      </c>
      <c r="I1" s="25" t="s">
        <v>25</v>
      </c>
    </row>
    <row r="2" spans="1:11" x14ac:dyDescent="0.15">
      <c r="A2" s="25">
        <v>1</v>
      </c>
      <c r="B2" s="22" t="s">
        <v>3</v>
      </c>
      <c r="C2" s="32" t="s">
        <v>26</v>
      </c>
      <c r="D2" s="25" t="s">
        <v>10</v>
      </c>
      <c r="E2" s="25" t="s">
        <v>27</v>
      </c>
      <c r="F2" s="25" t="s">
        <v>28</v>
      </c>
      <c r="G2" s="25">
        <v>13552595089</v>
      </c>
      <c r="H2" s="25" t="s">
        <v>29</v>
      </c>
      <c r="I2" s="25">
        <v>200</v>
      </c>
      <c r="K2" t="str">
        <f>H2</f>
        <v>panzhengang@chinamobile.com</v>
      </c>
    </row>
    <row r="3" spans="1:11" x14ac:dyDescent="0.15">
      <c r="A3" s="25">
        <v>2</v>
      </c>
      <c r="B3" s="22" t="s">
        <v>3</v>
      </c>
      <c r="C3" s="32" t="s">
        <v>30</v>
      </c>
      <c r="D3" s="25" t="s">
        <v>10</v>
      </c>
      <c r="E3" s="25" t="s">
        <v>31</v>
      </c>
      <c r="F3" s="25" t="s">
        <v>32</v>
      </c>
      <c r="G3" s="25">
        <v>13701173393</v>
      </c>
      <c r="H3" s="33" t="s">
        <v>33</v>
      </c>
      <c r="I3" s="25">
        <v>200</v>
      </c>
      <c r="K3" t="str">
        <f>K2&amp;";"&amp;H3</f>
        <v>panzhengang@chinamobile.com;liuguangyi@chinamobile.com;wangqixing@chinamobile.com</v>
      </c>
    </row>
    <row r="4" spans="1:11" x14ac:dyDescent="0.15">
      <c r="A4" s="25">
        <v>3</v>
      </c>
      <c r="B4" s="22" t="s">
        <v>3</v>
      </c>
      <c r="C4" s="32" t="s">
        <v>34</v>
      </c>
      <c r="D4" s="25" t="s">
        <v>10</v>
      </c>
      <c r="E4" s="25" t="s">
        <v>35</v>
      </c>
      <c r="F4" s="25" t="s">
        <v>36</v>
      </c>
      <c r="G4" s="25">
        <v>13911635873</v>
      </c>
      <c r="H4" s="25" t="s">
        <v>37</v>
      </c>
      <c r="I4" s="25">
        <v>153</v>
      </c>
      <c r="K4" t="str">
        <f t="shared" ref="K4:K23" si="0">K3&amp;";"&amp;H4</f>
        <v>panzhengang@chinamobile.com;liuguangyi@chinamobile.com;wangqixing@chinamobile.com;yuqing@chinamobile.com</v>
      </c>
    </row>
    <row r="5" spans="1:11" x14ac:dyDescent="0.15">
      <c r="A5" s="25">
        <v>4</v>
      </c>
      <c r="B5" s="25" t="s">
        <v>5</v>
      </c>
      <c r="C5" s="32" t="s">
        <v>38</v>
      </c>
      <c r="D5" s="25" t="s">
        <v>10</v>
      </c>
      <c r="E5" s="25" t="s">
        <v>35</v>
      </c>
      <c r="F5" s="25" t="s">
        <v>39</v>
      </c>
      <c r="G5" s="25">
        <v>13810091545</v>
      </c>
      <c r="H5" s="25" t="s">
        <v>40</v>
      </c>
      <c r="I5" s="25">
        <v>195</v>
      </c>
      <c r="K5" t="str">
        <f t="shared" si="0"/>
        <v>panzhengang@chinamobile.com;liuguangyi@chinamobile.com;wangqixing@chinamobile.com;yuqing@chinamobile.com;wenjianwei@chinamobile.com</v>
      </c>
    </row>
    <row r="6" spans="1:11" x14ac:dyDescent="0.15">
      <c r="A6" s="25">
        <v>5</v>
      </c>
      <c r="B6" s="25" t="s">
        <v>5</v>
      </c>
      <c r="C6" s="32" t="s">
        <v>41</v>
      </c>
      <c r="D6" s="25" t="s">
        <v>16</v>
      </c>
      <c r="E6" s="25" t="s">
        <v>35</v>
      </c>
      <c r="F6" s="25" t="s">
        <v>42</v>
      </c>
      <c r="G6" s="25" t="s">
        <v>43</v>
      </c>
      <c r="H6" s="25" t="s">
        <v>44</v>
      </c>
      <c r="I6" s="25">
        <v>90</v>
      </c>
      <c r="K6" t="str">
        <f t="shared" si="0"/>
        <v>panzhengang@chinamobile.com;liuguangyi@chinamobile.com;wangqixing@chinamobile.com;yuqing@chinamobile.com;wenjianwei@chinamobile.com;15892030591@139.com</v>
      </c>
    </row>
    <row r="7" spans="1:11" x14ac:dyDescent="0.15">
      <c r="A7" s="25">
        <v>6</v>
      </c>
      <c r="B7" s="25" t="s">
        <v>5</v>
      </c>
      <c r="C7" s="32" t="s">
        <v>45</v>
      </c>
      <c r="D7" s="25" t="s">
        <v>13</v>
      </c>
      <c r="E7" s="25" t="s">
        <v>31</v>
      </c>
      <c r="F7" s="25" t="s">
        <v>46</v>
      </c>
      <c r="G7" s="25">
        <v>15802312029</v>
      </c>
      <c r="H7" s="25" t="s">
        <v>47</v>
      </c>
      <c r="I7" s="25">
        <v>80</v>
      </c>
      <c r="K7" t="str">
        <f t="shared" si="0"/>
        <v>panzhengang@chinamobile.com;liuguangyi@chinamobile.com;wangqixing@chinamobile.com;yuqing@chinamobile.com;wenjianwei@chinamobile.com;15892030591@139.com;15802312029@139.com</v>
      </c>
    </row>
    <row r="8" spans="1:11" x14ac:dyDescent="0.15">
      <c r="A8" s="25">
        <v>7</v>
      </c>
      <c r="B8" s="25" t="s">
        <v>7</v>
      </c>
      <c r="C8" s="32" t="s">
        <v>48</v>
      </c>
      <c r="D8" s="25" t="s">
        <v>4</v>
      </c>
      <c r="E8" s="25" t="s">
        <v>35</v>
      </c>
      <c r="F8" s="25" t="s">
        <v>49</v>
      </c>
      <c r="G8" s="25">
        <v>13911503251</v>
      </c>
      <c r="H8" s="25" t="s">
        <v>50</v>
      </c>
      <c r="I8" s="25">
        <v>200</v>
      </c>
      <c r="K8" t="str">
        <f t="shared" si="0"/>
        <v>panzhengang@chinamobile.com;liuguangyi@chinamobile.com;wangqixing@chinamobile.com;yuqing@chinamobile.com;wenjianwei@chinamobile.com;15892030591@139.com;15802312029@139.com;changqian@chinamobile.com</v>
      </c>
    </row>
    <row r="9" spans="1:11" x14ac:dyDescent="0.15">
      <c r="A9" s="25">
        <v>8</v>
      </c>
      <c r="B9" s="25" t="s">
        <v>7</v>
      </c>
      <c r="C9" s="32" t="s">
        <v>51</v>
      </c>
      <c r="D9" s="25" t="s">
        <v>6</v>
      </c>
      <c r="E9" s="25" t="s">
        <v>35</v>
      </c>
      <c r="F9" s="25" t="s">
        <v>52</v>
      </c>
      <c r="G9" s="25">
        <v>13810090115</v>
      </c>
      <c r="H9" s="25" t="s">
        <v>53</v>
      </c>
      <c r="I9" s="25">
        <v>100</v>
      </c>
      <c r="K9" t="str">
        <f t="shared" si="0"/>
        <v>panzhengang@chinamobile.com;liuguangyi@chinamobile.com;wangqixing@chinamobile.com;yuqing@chinamobile.com;wenjianwei@chinamobile.com;15892030591@139.com;15802312029@139.com;changqian@chinamobile.com;dingzizhe@chinamobile.com</v>
      </c>
    </row>
    <row r="10" spans="1:11" x14ac:dyDescent="0.15">
      <c r="A10" s="25">
        <v>9</v>
      </c>
      <c r="B10" s="25" t="s">
        <v>7</v>
      </c>
      <c r="C10" s="32" t="s">
        <v>54</v>
      </c>
      <c r="D10" s="25" t="s">
        <v>18</v>
      </c>
      <c r="E10" s="25" t="s">
        <v>27</v>
      </c>
      <c r="F10" s="25" t="s">
        <v>55</v>
      </c>
      <c r="G10" s="25">
        <v>13922202287</v>
      </c>
      <c r="H10" s="25" t="s">
        <v>56</v>
      </c>
      <c r="I10" s="25">
        <v>60</v>
      </c>
      <c r="K10" t="str">
        <f t="shared" si="0"/>
        <v>panzhengang@chinamobile.com;liuguangyi@chinamobile.com;wangqixing@chinamobile.com;yuqing@chinamobile.com;wenjianwei@chinamobile.com;15892030591@139.com;15802312029@139.com;changqian@chinamobile.com;dingzizhe@chinamobile.com;guojingyu@gz.gd.chinamobile.com</v>
      </c>
    </row>
    <row r="11" spans="1:11" x14ac:dyDescent="0.15">
      <c r="A11" s="25">
        <v>10</v>
      </c>
      <c r="B11" s="25" t="s">
        <v>7</v>
      </c>
      <c r="C11" s="32" t="s">
        <v>57</v>
      </c>
      <c r="D11" s="25" t="s">
        <v>8</v>
      </c>
      <c r="E11" s="25" t="s">
        <v>31</v>
      </c>
      <c r="F11" s="25" t="s">
        <v>58</v>
      </c>
      <c r="G11" s="25">
        <v>13426211200</v>
      </c>
      <c r="H11" s="25" t="s">
        <v>59</v>
      </c>
      <c r="I11" s="25">
        <v>120</v>
      </c>
      <c r="K11" t="str">
        <f t="shared" si="0"/>
        <v>panzhengang@chinamobile.com;liuguangyi@chinamobile.com;wangqixing@chinamobile.com;yuqing@chinamobile.com;wenjianwei@chinamobile.com;15892030591@139.com;15802312029@139.com;changqian@chinamobile.com;dingzizhe@chinamobile.com;guojingyu@gz.gd.chinamobile.com;songyilin@chinamobile.com</v>
      </c>
    </row>
    <row r="12" spans="1:11" x14ac:dyDescent="0.15">
      <c r="A12" s="25">
        <v>11</v>
      </c>
      <c r="B12" s="25" t="s">
        <v>7</v>
      </c>
      <c r="C12" s="32" t="s">
        <v>60</v>
      </c>
      <c r="D12" s="25" t="s">
        <v>10</v>
      </c>
      <c r="E12" s="25" t="s">
        <v>31</v>
      </c>
      <c r="F12" s="25" t="s">
        <v>61</v>
      </c>
      <c r="G12" s="25">
        <v>15810454651</v>
      </c>
      <c r="H12" s="25" t="s">
        <v>62</v>
      </c>
      <c r="I12" s="25">
        <v>120</v>
      </c>
      <c r="K12" t="str">
        <f t="shared" si="0"/>
        <v>panzhengang@chinamobile.com;liuguangyi@chinamobile.com;wangqixing@chinamobile.com;yuqing@chinamobile.com;wenjianwei@chinamobile.com;15892030591@139.com;15802312029@139.com;changqian@chinamobile.com;dingzizhe@chinamobile.com;guojingyu@gz.gd.chinamobile.com;songyilin@chinamobile.com;dengchao@chinamobile.com</v>
      </c>
    </row>
    <row r="13" spans="1:11" x14ac:dyDescent="0.15">
      <c r="A13" s="25">
        <v>12</v>
      </c>
      <c r="B13" s="25" t="s">
        <v>7</v>
      </c>
      <c r="C13" s="32" t="s">
        <v>63</v>
      </c>
      <c r="D13" s="25" t="s">
        <v>4</v>
      </c>
      <c r="E13" s="25" t="s">
        <v>31</v>
      </c>
      <c r="F13" s="25" t="s">
        <v>64</v>
      </c>
      <c r="G13" s="25">
        <v>13601101331</v>
      </c>
      <c r="H13" s="25" t="s">
        <v>65</v>
      </c>
      <c r="I13" s="25">
        <v>150</v>
      </c>
      <c r="K13" t="str">
        <f t="shared" si="0"/>
        <v>panzhengang@chinamobile.com;liuguangyi@chinamobile.com;wangqixing@chinamobile.com;yuqing@chinamobile.com;wenjianwei@chinamobile.com;15892030591@139.com;15802312029@139.com;changqian@chinamobile.com;dingzizhe@chinamobile.com;guojingyu@gz.gd.chinamobile.com;songyilin@chinamobile.com;dengchao@chinamobile.com;hehongling@chinamobile.com</v>
      </c>
    </row>
    <row r="14" spans="1:11" x14ac:dyDescent="0.15">
      <c r="A14" s="25">
        <v>13</v>
      </c>
      <c r="B14" s="25" t="s">
        <v>7</v>
      </c>
      <c r="C14" s="32" t="s">
        <v>66</v>
      </c>
      <c r="D14" s="25" t="s">
        <v>6</v>
      </c>
      <c r="E14" s="25" t="s">
        <v>31</v>
      </c>
      <c r="F14" s="25" t="s">
        <v>67</v>
      </c>
      <c r="G14" s="25">
        <v>13911323216</v>
      </c>
      <c r="H14" s="25" t="s">
        <v>68</v>
      </c>
      <c r="I14" s="25">
        <v>100</v>
      </c>
      <c r="K14" t="str">
        <f t="shared" si="0"/>
        <v>panzhengang@chinamobile.com;liuguangyi@chinamobile.com;wangqixing@chinamobile.com;yuqing@chinamobile.com;wenjianwei@chinamobile.com;15892030591@139.com;15802312029@139.com;changqian@chinamobile.com;dingzizhe@chinamobile.com;guojingyu@gz.gd.chinamobile.com;songyilin@chinamobile.com;dengchao@chinamobile.com;hehongling@chinamobile.com;zhangxiangqi@chinamobile.com</v>
      </c>
    </row>
    <row r="15" spans="1:11" ht="27" x14ac:dyDescent="0.15">
      <c r="A15" s="25">
        <v>14</v>
      </c>
      <c r="B15" s="25" t="s">
        <v>7</v>
      </c>
      <c r="C15" s="32" t="s">
        <v>69</v>
      </c>
      <c r="D15" s="25" t="s">
        <v>17</v>
      </c>
      <c r="E15" s="25" t="s">
        <v>31</v>
      </c>
      <c r="F15" s="25" t="s">
        <v>70</v>
      </c>
      <c r="G15" s="25" t="s">
        <v>71</v>
      </c>
      <c r="H15" s="25" t="s">
        <v>72</v>
      </c>
      <c r="I15" s="25">
        <v>100</v>
      </c>
      <c r="K15" t="str">
        <f t="shared" si="0"/>
        <v>panzhengang@chinamobile.com;liuguangyi@chinamobile.com;wangqixing@chinamobile.com;yuqing@chinamobile.com;wenjianwei@chinamobile.com;15892030591@139.com;15802312029@139.com;changqian@chinamobile.com;dingzizhe@chinamobile.com;guojingyu@gz.gd.chinamobile.com;songyilin@chinamobile.com;dengchao@chinamobile.com;hehongling@chinamobile.com;zhangxiangqi@chinamobile.com;fengwenzhong@hb.chinamobile.com;zhanyi@cmdi.chinamobile.com</v>
      </c>
    </row>
    <row r="16" spans="1:11" x14ac:dyDescent="0.15">
      <c r="A16" s="25">
        <v>15</v>
      </c>
      <c r="B16" s="25" t="s">
        <v>7</v>
      </c>
      <c r="C16" s="32" t="s">
        <v>73</v>
      </c>
      <c r="D16" s="25" t="s">
        <v>18</v>
      </c>
      <c r="E16" s="25" t="s">
        <v>27</v>
      </c>
      <c r="F16" s="25" t="s">
        <v>74</v>
      </c>
      <c r="G16" s="25">
        <v>13922200510</v>
      </c>
      <c r="H16" s="25" t="s">
        <v>75</v>
      </c>
      <c r="I16" s="25">
        <v>40</v>
      </c>
      <c r="K16" t="str">
        <f t="shared" si="0"/>
        <v>panzhengang@chinamobile.com;liuguangyi@chinamobile.com;wangqixing@chinamobile.com;yuqing@chinamobile.com;wenjianwei@chinamobile.com;15892030591@139.com;15802312029@139.com;changqian@chinamobile.com;dingzizhe@chinamobile.com;guojingyu@gz.gd.chinamobile.com;songyilin@chinamobile.com;dengchao@chinamobile.com;hehongling@chinamobile.com;zhangxiangqi@chinamobile.com;fengwenzhong@hb.chinamobile.com;zhanyi@cmdi.chinamobile.com;liweiquan@gd.chinamobile.com</v>
      </c>
    </row>
    <row r="17" spans="1:11" x14ac:dyDescent="0.15">
      <c r="A17" s="25">
        <v>16</v>
      </c>
      <c r="B17" s="25" t="s">
        <v>7</v>
      </c>
      <c r="C17" s="32" t="s">
        <v>76</v>
      </c>
      <c r="D17" s="25" t="s">
        <v>15</v>
      </c>
      <c r="E17" s="25" t="s">
        <v>35</v>
      </c>
      <c r="F17" s="25" t="s">
        <v>77</v>
      </c>
      <c r="G17" s="25">
        <v>13857134567</v>
      </c>
      <c r="H17" s="25" t="s">
        <v>78</v>
      </c>
      <c r="I17" s="25">
        <v>50</v>
      </c>
      <c r="K17" t="str">
        <f t="shared" si="0"/>
        <v>panzhengang@chinamobile.com;liuguangyi@chinamobile.com;wangqixing@chinamobile.com;yuqing@chinamobile.com;wenjianwei@chinamobile.com;15892030591@139.com;15802312029@139.com;changqian@chinamobile.com;dingzizhe@chinamobile.com;guojingyu@gz.gd.chinamobile.com;songyilin@chinamobile.com;dengchao@chinamobile.com;hehongling@chinamobile.com;zhangxiangqi@chinamobile.com;fengwenzhong@hb.chinamobile.com;zhanyi@cmdi.chinamobile.com;liweiquan@gd.chinamobile.com;shenzhi@zj.chinamobile.com</v>
      </c>
    </row>
    <row r="18" spans="1:11" x14ac:dyDescent="0.15">
      <c r="A18" s="25">
        <v>17</v>
      </c>
      <c r="B18" s="22" t="s">
        <v>9</v>
      </c>
      <c r="C18" s="32" t="s">
        <v>79</v>
      </c>
      <c r="D18" s="25" t="s">
        <v>12</v>
      </c>
      <c r="E18" s="25" t="s">
        <v>35</v>
      </c>
      <c r="F18" s="25" t="s">
        <v>80</v>
      </c>
      <c r="G18" s="25">
        <v>13910888992</v>
      </c>
      <c r="H18" s="25" t="s">
        <v>81</v>
      </c>
      <c r="I18" s="25">
        <v>70</v>
      </c>
      <c r="K18" t="str">
        <f t="shared" si="0"/>
        <v>panzhengang@chinamobile.com;liuguangyi@chinamobile.com;wangqixing@chinamobile.com;yuqing@chinamobile.com;wenjianwei@chinamobile.com;15892030591@139.com;15802312029@139.com;changqian@chinamobile.com;dingzizhe@chinamobile.com;guojingyu@gz.gd.chinamobile.com;songyilin@chinamobile.com;dengchao@chinamobile.com;hehongling@chinamobile.com;zhangxiangqi@chinamobile.com;fengwenzhong@hb.chinamobile.com;zhanyi@cmdi.chinamobile.com;liweiquan@gd.chinamobile.com;shenzhi@zj.chinamobile.com;duxuetao@cmdi.chinamobile.com</v>
      </c>
    </row>
    <row r="19" spans="1:11" x14ac:dyDescent="0.15">
      <c r="A19" s="25">
        <v>18</v>
      </c>
      <c r="B19" s="22" t="s">
        <v>9</v>
      </c>
      <c r="C19" s="32" t="s">
        <v>82</v>
      </c>
      <c r="D19" s="25" t="s">
        <v>12</v>
      </c>
      <c r="E19" s="25" t="s">
        <v>35</v>
      </c>
      <c r="F19" s="25" t="s">
        <v>80</v>
      </c>
      <c r="G19" s="25">
        <v>13910888992</v>
      </c>
      <c r="H19" s="25" t="s">
        <v>81</v>
      </c>
      <c r="I19" s="25">
        <v>70</v>
      </c>
      <c r="K19" t="str">
        <f t="shared" si="0"/>
        <v>panzhengang@chinamobile.com;liuguangyi@chinamobile.com;wangqixing@chinamobile.com;yuqing@chinamobile.com;wenjianwei@chinamobile.com;15892030591@139.com;15802312029@139.com;changqian@chinamobile.com;dingzizhe@chinamobile.com;guojingyu@gz.gd.chinamobile.com;songyilin@chinamobile.com;dengchao@chinamobile.com;hehongling@chinamobile.com;zhangxiangqi@chinamobile.com;fengwenzhong@hb.chinamobile.com;zhanyi@cmdi.chinamobile.com;liweiquan@gd.chinamobile.com;shenzhi@zj.chinamobile.com;duxuetao@cmdi.chinamobile.com;duxuetao@cmdi.chinamobile.com</v>
      </c>
    </row>
    <row r="20" spans="1:11" x14ac:dyDescent="0.15">
      <c r="A20" s="25">
        <v>19</v>
      </c>
      <c r="B20" s="25" t="s">
        <v>9</v>
      </c>
      <c r="C20" s="32" t="s">
        <v>83</v>
      </c>
      <c r="D20" s="25" t="s">
        <v>18</v>
      </c>
      <c r="E20" s="25" t="s">
        <v>35</v>
      </c>
      <c r="F20" s="25" t="s">
        <v>84</v>
      </c>
      <c r="G20" s="25">
        <v>13922200167</v>
      </c>
      <c r="H20" s="33" t="s">
        <v>85</v>
      </c>
      <c r="I20" s="25">
        <v>40</v>
      </c>
      <c r="K20" t="str">
        <f t="shared" si="0"/>
        <v>panzhengang@chinamobile.com;liuguangyi@chinamobile.com;wangqixing@chinamobile.com;yuqing@chinamobile.com;wenjianwei@chinamobile.com;15892030591@139.com;15802312029@139.com;changqian@chinamobile.com;dingzizhe@chinamobile.com;guojingyu@gz.gd.chinamobile.com;songyilin@chinamobile.com;dengchao@chinamobile.com;hehongling@chinamobile.com;zhangxiangqi@chinamobile.com;fengwenzhong@hb.chinamobile.com;zhanyi@cmdi.chinamobile.com;liweiquan@gd.chinamobile.com;shenzhi@zj.chinamobile.com;duxuetao@cmdi.chinamobile.com;duxuetao@cmdi.chinamobile.com;laiyanyan@gd.chinamobile.com;13902220971@139.com</v>
      </c>
    </row>
    <row r="21" spans="1:11" x14ac:dyDescent="0.15">
      <c r="A21" s="25">
        <v>20</v>
      </c>
      <c r="B21" s="22" t="s">
        <v>11</v>
      </c>
      <c r="C21" s="32" t="s">
        <v>86</v>
      </c>
      <c r="D21" s="25" t="s">
        <v>2</v>
      </c>
      <c r="E21" s="25" t="s">
        <v>35</v>
      </c>
      <c r="F21" s="25" t="s">
        <v>87</v>
      </c>
      <c r="G21" s="25">
        <v>13911503236</v>
      </c>
      <c r="H21" s="25" t="s">
        <v>88</v>
      </c>
      <c r="I21" s="25">
        <v>200</v>
      </c>
      <c r="K21" t="str">
        <f t="shared" si="0"/>
        <v>panzhengang@chinamobile.com;liuguangyi@chinamobile.com;wangqixing@chinamobile.com;yuqing@chinamobile.com;wenjianwei@chinamobile.com;15892030591@139.com;15802312029@139.com;changqian@chinamobile.com;dingzizhe@chinamobile.com;guojingyu@gz.gd.chinamobile.com;songyilin@chinamobile.com;dengchao@chinamobile.com;hehongling@chinamobile.com;zhangxiangqi@chinamobile.com;fengwenzhong@hb.chinamobile.com;zhanyi@cmdi.chinamobile.com;liweiquan@gd.chinamobile.com;shenzhi@zj.chinamobile.com;duxuetao@cmdi.chinamobile.com;duxuetao@cmdi.chinamobile.com;laiyanyan@gd.chinamobile.com;13902220971@139.com;songfufeng@chinamobile.com</v>
      </c>
    </row>
    <row r="22" spans="1:11" x14ac:dyDescent="0.15">
      <c r="A22" s="25">
        <v>21</v>
      </c>
      <c r="B22" s="25" t="s">
        <v>11</v>
      </c>
      <c r="C22" s="32" t="s">
        <v>89</v>
      </c>
      <c r="D22" s="25" t="s">
        <v>6</v>
      </c>
      <c r="E22" s="25" t="s">
        <v>31</v>
      </c>
      <c r="F22" s="25" t="s">
        <v>90</v>
      </c>
      <c r="G22" s="25">
        <v>13811472576</v>
      </c>
      <c r="H22" s="25" t="s">
        <v>91</v>
      </c>
      <c r="I22" s="25">
        <v>100</v>
      </c>
      <c r="K22" t="str">
        <f t="shared" si="0"/>
        <v>panzhengang@chinamobile.com;liuguangyi@chinamobile.com;wangqixing@chinamobile.com;yuqing@chinamobile.com;wenjianwei@chinamobile.com;15892030591@139.com;15802312029@139.com;changqian@chinamobile.com;dingzizhe@chinamobile.com;guojingyu@gz.gd.chinamobile.com;songyilin@chinamobile.com;dengchao@chinamobile.com;hehongling@chinamobile.com;zhangxiangqi@chinamobile.com;fengwenzhong@hb.chinamobile.com;zhanyi@cmdi.chinamobile.com;liweiquan@gd.chinamobile.com;shenzhi@zj.chinamobile.com;duxuetao@cmdi.chinamobile.com;duxuetao@cmdi.chinamobile.com;laiyanyan@gd.chinamobile.com;13902220971@139.com;songfufeng@chinamobile.com;zhaojianjie@chinamobile.com</v>
      </c>
    </row>
    <row r="23" spans="1:11" x14ac:dyDescent="0.15">
      <c r="A23" s="25">
        <v>22</v>
      </c>
      <c r="B23" s="25" t="s">
        <v>11</v>
      </c>
      <c r="C23" s="32" t="s">
        <v>92</v>
      </c>
      <c r="D23" s="25" t="s">
        <v>12</v>
      </c>
      <c r="E23" s="25" t="s">
        <v>35</v>
      </c>
      <c r="F23" s="25" t="s">
        <v>93</v>
      </c>
      <c r="G23" s="25">
        <v>13910920120</v>
      </c>
      <c r="H23" s="25" t="s">
        <v>94</v>
      </c>
      <c r="I23" s="25">
        <v>98</v>
      </c>
      <c r="K23" t="str">
        <f t="shared" si="0"/>
        <v>panzhengang@chinamobile.com;liuguangyi@chinamobile.com;wangqixing@chinamobile.com;yuqing@chinamobile.com;wenjianwei@chinamobile.com;15892030591@139.com;15802312029@139.com;changqian@chinamobile.com;dingzizhe@chinamobile.com;guojingyu@gz.gd.chinamobile.com;songyilin@chinamobile.com;dengchao@chinamobile.com;hehongling@chinamobile.com;zhangxiangqi@chinamobile.com;fengwenzhong@hb.chinamobile.com;zhanyi@cmdi.chinamobile.com;liweiquan@gd.chinamobile.com;shenzhi@zj.chinamobile.com;duxuetao@cmdi.chinamobile.com;duxuetao@cmdi.chinamobile.com;laiyanyan@gd.chinamobile.com;13902220971@139.com;songfufeng@chinamobile.com;zhaojianjie@chinamobile.com;zhangxuebin@cmdi.chinamobile.com</v>
      </c>
    </row>
    <row r="24" spans="1:11" x14ac:dyDescent="0.15">
      <c r="A24" s="23" t="s">
        <v>95</v>
      </c>
      <c r="B24" s="23" t="s">
        <v>96</v>
      </c>
      <c r="C24" s="23"/>
      <c r="D24" s="23"/>
      <c r="E24" s="23"/>
      <c r="F24" s="23"/>
      <c r="G24" s="23"/>
      <c r="H24" s="23"/>
      <c r="I24" s="23">
        <f>SUM(I2:I23)</f>
        <v>2536</v>
      </c>
    </row>
    <row r="26" spans="1:11" x14ac:dyDescent="0.15">
      <c r="H26" s="20"/>
    </row>
    <row r="27" spans="1:11" x14ac:dyDescent="0.15">
      <c r="K27" s="34" t="s">
        <v>97</v>
      </c>
    </row>
    <row r="32" spans="1:11" x14ac:dyDescent="0.15">
      <c r="H32" s="25" t="s">
        <v>29</v>
      </c>
      <c r="K32" t="str">
        <f>H32</f>
        <v>panzhengang@chinamobile.com</v>
      </c>
    </row>
    <row r="33" spans="8:11" x14ac:dyDescent="0.15">
      <c r="H33" s="25" t="s">
        <v>98</v>
      </c>
      <c r="K33" t="str">
        <f>K32&amp;";"&amp;H33</f>
        <v>panzhengang@chinamobile.com;liuguangyi@chinamobile.com</v>
      </c>
    </row>
    <row r="34" spans="8:11" x14ac:dyDescent="0.15">
      <c r="H34" s="25" t="s">
        <v>37</v>
      </c>
      <c r="K34" t="str">
        <f t="shared" ref="K34:K38" si="1">K33&amp;";"&amp;H34</f>
        <v>panzhengang@chinamobile.com;liuguangyi@chinamobile.com;yuqing@chinamobile.com</v>
      </c>
    </row>
    <row r="35" spans="8:11" x14ac:dyDescent="0.15">
      <c r="H35" s="25" t="s">
        <v>56</v>
      </c>
      <c r="K35" t="str">
        <f t="shared" si="1"/>
        <v>panzhengang@chinamobile.com;liuguangyi@chinamobile.com;yuqing@chinamobile.com;guojingyu@gz.gd.chinamobile.com</v>
      </c>
    </row>
    <row r="36" spans="8:11" x14ac:dyDescent="0.15">
      <c r="H36" s="25" t="s">
        <v>59</v>
      </c>
      <c r="K36" t="str">
        <f t="shared" si="1"/>
        <v>panzhengang@chinamobile.com;liuguangyi@chinamobile.com;yuqing@chinamobile.com;guojingyu@gz.gd.chinamobile.com;songyilin@chinamobile.com</v>
      </c>
    </row>
    <row r="37" spans="8:11" x14ac:dyDescent="0.15">
      <c r="H37" s="25" t="s">
        <v>75</v>
      </c>
      <c r="K37" t="str">
        <f t="shared" si="1"/>
        <v>panzhengang@chinamobile.com;liuguangyi@chinamobile.com;yuqing@chinamobile.com;guojingyu@gz.gd.chinamobile.com;songyilin@chinamobile.com;liweiquan@gd.chinamobile.com</v>
      </c>
    </row>
    <row r="38" spans="8:11" x14ac:dyDescent="0.15">
      <c r="H38" s="25" t="s">
        <v>78</v>
      </c>
      <c r="K38" t="str">
        <f t="shared" si="1"/>
        <v>panzhengang@chinamobile.com;liuguangyi@chinamobile.com;yuqing@chinamobile.com;guojingyu@gz.gd.chinamobile.com;songyilin@chinamobile.com;liweiquan@gd.chinamobile.com;shenzhi@zj.chinamobile.com</v>
      </c>
    </row>
    <row r="41" spans="8:11" x14ac:dyDescent="0.15">
      <c r="K41" s="34" t="s">
        <v>99</v>
      </c>
    </row>
  </sheetData>
  <phoneticPr fontId="12" type="noConversion"/>
  <hyperlinks>
    <hyperlink ref="H21" r:id="rId1"/>
    <hyperlink ref="H6" r:id="rId2"/>
    <hyperlink ref="H20" r:id="rId3"/>
    <hyperlink ref="H3" r:id="rId4"/>
    <hyperlink ref="K27" display="panzhengang@chinamobile.com;liuguangyi@chinamobile.com;wangqixing@chinamobile.com;yuqing@chinamobile.com;wenjianwei@chinamobile.com;15892030591@139.com;15802312029@139.com;changqian@chinamobile.com;dingzizhe@chinamobile.com;guojingyu@gz.gd.chinamobile.com"/>
    <hyperlink ref="K41" r:id="rId5"/>
  </hyperlinks>
  <pageMargins left="0.69930555555555596" right="0.69930555555555596"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0"/>
  <sheetViews>
    <sheetView topLeftCell="G1" zoomScale="85" zoomScaleNormal="85" workbookViewId="0">
      <selection activeCell="C2" sqref="C2:G6"/>
    </sheetView>
  </sheetViews>
  <sheetFormatPr defaultColWidth="9" defaultRowHeight="13.5" x14ac:dyDescent="0.15"/>
  <cols>
    <col min="2" max="2" width="17.75" customWidth="1"/>
    <col min="3" max="3" width="7.625" customWidth="1"/>
    <col min="5" max="5" width="8.125" customWidth="1"/>
    <col min="17" max="17" width="16.375" customWidth="1"/>
    <col min="22" max="22" width="14.75" customWidth="1"/>
  </cols>
  <sheetData>
    <row r="1" spans="1:24" x14ac:dyDescent="0.15">
      <c r="A1" s="21" t="s">
        <v>100</v>
      </c>
    </row>
    <row r="2" spans="1:24" x14ac:dyDescent="0.15">
      <c r="A2" s="45" t="s">
        <v>19</v>
      </c>
      <c r="B2" s="46" t="s">
        <v>101</v>
      </c>
      <c r="C2" s="44" t="s">
        <v>102</v>
      </c>
      <c r="D2" s="44"/>
      <c r="E2" s="44"/>
      <c r="F2" s="44"/>
      <c r="G2" s="44"/>
      <c r="H2" s="44" t="s">
        <v>96</v>
      </c>
    </row>
    <row r="3" spans="1:24" ht="24" x14ac:dyDescent="0.15">
      <c r="A3" s="45"/>
      <c r="B3" s="46"/>
      <c r="C3" s="24" t="s">
        <v>3</v>
      </c>
      <c r="D3" s="24" t="s">
        <v>5</v>
      </c>
      <c r="E3" s="24" t="s">
        <v>7</v>
      </c>
      <c r="F3" s="24" t="s">
        <v>9</v>
      </c>
      <c r="G3" s="24" t="s">
        <v>11</v>
      </c>
      <c r="H3" s="44"/>
      <c r="P3" s="23" t="s">
        <v>19</v>
      </c>
      <c r="Q3" s="23" t="s">
        <v>101</v>
      </c>
      <c r="R3" s="23" t="s">
        <v>103</v>
      </c>
      <c r="S3" s="23" t="s">
        <v>104</v>
      </c>
      <c r="T3" s="23" t="s">
        <v>105</v>
      </c>
      <c r="V3" s="23" t="s">
        <v>101</v>
      </c>
      <c r="W3" s="23" t="s">
        <v>103</v>
      </c>
      <c r="X3" s="23" t="s">
        <v>104</v>
      </c>
    </row>
    <row r="4" spans="1:24" x14ac:dyDescent="0.15">
      <c r="A4" s="23">
        <v>1</v>
      </c>
      <c r="B4" s="25" t="s">
        <v>2</v>
      </c>
      <c r="C4" s="23" t="e">
        <f t="array" ref="C4">SUM((#REF!=$B4)*(#REF!=C$3))</f>
        <v>#REF!</v>
      </c>
      <c r="D4" s="23" t="e">
        <f t="array" ref="D4">SUM((#REF!=$B4)*(#REF!=D$3))</f>
        <v>#REF!</v>
      </c>
      <c r="E4" s="23" t="e">
        <f t="array" ref="E4">SUM((#REF!=$B4)*(#REF!=E$3))</f>
        <v>#REF!</v>
      </c>
      <c r="F4" s="23" t="e">
        <f t="array" ref="F4">SUM((#REF!=$B4)*(#REF!=F$3))</f>
        <v>#REF!</v>
      </c>
      <c r="G4" s="23" t="e">
        <f t="array" ref="G4">SUM((#REF!=$B4)*(#REF!=G$3))</f>
        <v>#REF!</v>
      </c>
      <c r="H4" s="23" t="e">
        <f t="shared" ref="H4:H14" si="0">SUM(C4:G4)</f>
        <v>#REF!</v>
      </c>
      <c r="P4" s="23">
        <f t="shared" ref="P4:P15" si="1">A4</f>
        <v>1</v>
      </c>
      <c r="Q4" s="23" t="str">
        <f t="shared" ref="Q4:Q15" si="2">B4</f>
        <v>采购共享服务中心</v>
      </c>
      <c r="R4" s="23" t="e">
        <f t="shared" ref="R4:R14" si="3">H4</f>
        <v>#REF!</v>
      </c>
      <c r="S4" s="23" t="e">
        <f t="shared" ref="S4:S14" si="4">H20</f>
        <v>#REF!</v>
      </c>
      <c r="T4" s="31" t="e">
        <f t="shared" ref="T4:T15" si="5">S4/$S$15</f>
        <v>#REF!</v>
      </c>
      <c r="V4" s="23" t="s">
        <v>2</v>
      </c>
      <c r="W4" s="23">
        <v>1</v>
      </c>
      <c r="X4" s="23">
        <v>200</v>
      </c>
    </row>
    <row r="5" spans="1:24" x14ac:dyDescent="0.15">
      <c r="A5" s="23">
        <v>2</v>
      </c>
      <c r="B5" s="25" t="s">
        <v>4</v>
      </c>
      <c r="C5" s="23" t="e">
        <f t="array" ref="C5">SUM((#REF!=$B5)*(#REF!=C$3))</f>
        <v>#REF!</v>
      </c>
      <c r="D5" s="23" t="e">
        <f t="array" ref="D5">SUM((#REF!=$B5)*(#REF!=D$3))</f>
        <v>#REF!</v>
      </c>
      <c r="E5" s="23" t="e">
        <f t="array" ref="E5">SUM((#REF!=$B5)*(#REF!=E$3))</f>
        <v>#REF!</v>
      </c>
      <c r="F5" s="23" t="e">
        <f t="array" ref="F5">SUM((#REF!=$B5)*(#REF!=F$3))</f>
        <v>#REF!</v>
      </c>
      <c r="G5" s="23" t="e">
        <f t="array" ref="G5">SUM((#REF!=$B5)*(#REF!=G$3))</f>
        <v>#REF!</v>
      </c>
      <c r="H5" s="23" t="e">
        <f t="shared" si="0"/>
        <v>#REF!</v>
      </c>
      <c r="P5" s="23">
        <f t="shared" si="1"/>
        <v>2</v>
      </c>
      <c r="Q5" s="23" t="str">
        <f t="shared" si="2"/>
        <v>业务支撑系统部</v>
      </c>
      <c r="R5" s="23" t="e">
        <f t="shared" si="3"/>
        <v>#REF!</v>
      </c>
      <c r="S5" s="23" t="e">
        <f t="shared" si="4"/>
        <v>#REF!</v>
      </c>
      <c r="T5" s="31" t="e">
        <f t="shared" si="5"/>
        <v>#REF!</v>
      </c>
      <c r="V5" s="23" t="s">
        <v>4</v>
      </c>
      <c r="W5" s="23">
        <v>2</v>
      </c>
      <c r="X5" s="23">
        <v>350</v>
      </c>
    </row>
    <row r="6" spans="1:24" x14ac:dyDescent="0.15">
      <c r="A6" s="23">
        <v>3</v>
      </c>
      <c r="B6" s="25" t="s">
        <v>6</v>
      </c>
      <c r="C6" s="23" t="e">
        <f t="array" ref="C6">SUM((#REF!=$B6)*(#REF!=C$3))</f>
        <v>#REF!</v>
      </c>
      <c r="D6" s="23" t="e">
        <f t="array" ref="D6">SUM((#REF!=$B6)*(#REF!=D$3))</f>
        <v>#REF!</v>
      </c>
      <c r="E6" s="23" t="e">
        <f t="array" ref="E6">SUM((#REF!=$B6)*(#REF!=E$3))</f>
        <v>#REF!</v>
      </c>
      <c r="F6" s="23" t="e">
        <f t="array" ref="F6">SUM((#REF!=$B6)*(#REF!=F$3))</f>
        <v>#REF!</v>
      </c>
      <c r="G6" s="23" t="e">
        <f t="array" ref="G6">SUM((#REF!=$B6)*(#REF!=G$3))</f>
        <v>#REF!</v>
      </c>
      <c r="H6" s="23" t="e">
        <f t="shared" si="0"/>
        <v>#REF!</v>
      </c>
      <c r="P6" s="23">
        <f t="shared" si="1"/>
        <v>3</v>
      </c>
      <c r="Q6" s="23" t="str">
        <f t="shared" si="2"/>
        <v>管理信息系统部</v>
      </c>
      <c r="R6" s="23" t="e">
        <f t="shared" si="3"/>
        <v>#REF!</v>
      </c>
      <c r="S6" s="23" t="e">
        <f t="shared" si="4"/>
        <v>#REF!</v>
      </c>
      <c r="T6" s="31" t="e">
        <f t="shared" si="5"/>
        <v>#REF!</v>
      </c>
      <c r="V6" s="23" t="s">
        <v>6</v>
      </c>
      <c r="W6" s="23">
        <v>3</v>
      </c>
      <c r="X6" s="23">
        <v>300</v>
      </c>
    </row>
    <row r="7" spans="1:24" x14ac:dyDescent="0.15">
      <c r="A7" s="23">
        <v>4</v>
      </c>
      <c r="B7" s="25" t="s">
        <v>8</v>
      </c>
      <c r="C7" s="23" t="e">
        <f t="array" ref="C7">SUM((#REF!=$B7)*(#REF!=C$3))</f>
        <v>#REF!</v>
      </c>
      <c r="D7" s="23" t="e">
        <f t="array" ref="D7">SUM((#REF!=$B7)*(#REF!=D$3))</f>
        <v>#REF!</v>
      </c>
      <c r="E7" s="23" t="e">
        <f t="array" ref="E7">SUM((#REF!=$B7)*(#REF!=E$3))</f>
        <v>#REF!</v>
      </c>
      <c r="F7" s="23" t="e">
        <f t="array" ref="F7">SUM((#REF!=$B7)*(#REF!=F$3))</f>
        <v>#REF!</v>
      </c>
      <c r="G7" s="23" t="e">
        <f t="array" ref="G7">SUM((#REF!=$B7)*(#REF!=G$3))</f>
        <v>#REF!</v>
      </c>
      <c r="H7" s="23" t="e">
        <f t="shared" si="0"/>
        <v>#REF!</v>
      </c>
      <c r="P7" s="23">
        <f t="shared" si="1"/>
        <v>4</v>
      </c>
      <c r="Q7" s="23" t="str">
        <f t="shared" si="2"/>
        <v>技术部</v>
      </c>
      <c r="R7" s="23" t="e">
        <f t="shared" si="3"/>
        <v>#REF!</v>
      </c>
      <c r="S7" s="23" t="e">
        <f t="shared" si="4"/>
        <v>#REF!</v>
      </c>
      <c r="T7" s="31" t="e">
        <f t="shared" si="5"/>
        <v>#REF!</v>
      </c>
      <c r="V7" s="23" t="s">
        <v>8</v>
      </c>
      <c r="W7" s="23">
        <v>1</v>
      </c>
      <c r="X7" s="23">
        <v>120</v>
      </c>
    </row>
    <row r="8" spans="1:24" x14ac:dyDescent="0.15">
      <c r="A8" s="23">
        <v>5</v>
      </c>
      <c r="B8" s="25" t="s">
        <v>10</v>
      </c>
      <c r="C8" s="23" t="e">
        <f t="array" ref="C8">SUM((#REF!=$B8)*(#REF!=C$3))</f>
        <v>#REF!</v>
      </c>
      <c r="D8" s="23" t="e">
        <f t="array" ref="D8">SUM((#REF!=$B8)*(#REF!=D$3))</f>
        <v>#REF!</v>
      </c>
      <c r="E8" s="23" t="e">
        <f t="array" ref="E8">SUM((#REF!=$B8)*(#REF!=E$3))</f>
        <v>#REF!</v>
      </c>
      <c r="F8" s="23" t="e">
        <f t="array" ref="F8">SUM((#REF!=$B8)*(#REF!=F$3))</f>
        <v>#REF!</v>
      </c>
      <c r="G8" s="23" t="e">
        <f t="array" ref="G8">SUM((#REF!=$B8)*(#REF!=G$3))</f>
        <v>#REF!</v>
      </c>
      <c r="H8" s="23" t="e">
        <f t="shared" si="0"/>
        <v>#REF!</v>
      </c>
      <c r="P8" s="23">
        <f t="shared" si="1"/>
        <v>5</v>
      </c>
      <c r="Q8" s="23" t="str">
        <f t="shared" si="2"/>
        <v>研究院</v>
      </c>
      <c r="R8" s="23" t="e">
        <f t="shared" si="3"/>
        <v>#REF!</v>
      </c>
      <c r="S8" s="23" t="e">
        <f t="shared" si="4"/>
        <v>#REF!</v>
      </c>
      <c r="T8" s="31" t="e">
        <f t="shared" si="5"/>
        <v>#REF!</v>
      </c>
      <c r="V8" s="23" t="s">
        <v>10</v>
      </c>
      <c r="W8" s="23">
        <v>5</v>
      </c>
      <c r="X8" s="23">
        <v>868</v>
      </c>
    </row>
    <row r="9" spans="1:24" x14ac:dyDescent="0.15">
      <c r="A9" s="23">
        <v>6</v>
      </c>
      <c r="B9" s="25" t="s">
        <v>12</v>
      </c>
      <c r="C9" s="23" t="e">
        <f t="array" ref="C9">SUM((#REF!=$B9)*(#REF!=C$3))</f>
        <v>#REF!</v>
      </c>
      <c r="D9" s="23" t="e">
        <f t="array" ref="D9">SUM((#REF!=$B9)*(#REF!=D$3))</f>
        <v>#REF!</v>
      </c>
      <c r="E9" s="23" t="e">
        <f t="array" ref="E9">SUM((#REF!=$B9)*(#REF!=E$3))</f>
        <v>#REF!</v>
      </c>
      <c r="F9" s="23" t="e">
        <f t="array" ref="F9">SUM((#REF!=$B9)*(#REF!=F$3))</f>
        <v>#REF!</v>
      </c>
      <c r="G9" s="23" t="e">
        <f t="array" ref="G9">SUM((#REF!=$B9)*(#REF!=G$3))</f>
        <v>#REF!</v>
      </c>
      <c r="H9" s="23" t="e">
        <f t="shared" si="0"/>
        <v>#REF!</v>
      </c>
      <c r="P9" s="23">
        <f t="shared" si="1"/>
        <v>6</v>
      </c>
      <c r="Q9" s="23" t="str">
        <f t="shared" si="2"/>
        <v>设计院</v>
      </c>
      <c r="R9" s="23" t="e">
        <f t="shared" si="3"/>
        <v>#REF!</v>
      </c>
      <c r="S9" s="23" t="e">
        <f t="shared" si="4"/>
        <v>#REF!</v>
      </c>
      <c r="T9" s="31" t="e">
        <f t="shared" si="5"/>
        <v>#REF!</v>
      </c>
      <c r="V9" s="23" t="s">
        <v>12</v>
      </c>
      <c r="W9" s="23">
        <v>3</v>
      </c>
      <c r="X9" s="23">
        <v>238</v>
      </c>
    </row>
    <row r="10" spans="1:24" x14ac:dyDescent="0.15">
      <c r="A10" s="23">
        <v>7</v>
      </c>
      <c r="B10" s="25" t="s">
        <v>13</v>
      </c>
      <c r="C10" s="23" t="e">
        <f t="array" ref="C10">SUM((#REF!=$B10)*(#REF!=C$3))</f>
        <v>#REF!</v>
      </c>
      <c r="D10" s="23" t="e">
        <f t="array" ref="D10">SUM((#REF!=$B10)*(#REF!=D$3))</f>
        <v>#REF!</v>
      </c>
      <c r="E10" s="23" t="e">
        <f t="array" ref="E10">SUM((#REF!=$B10)*(#REF!=E$3))</f>
        <v>#REF!</v>
      </c>
      <c r="F10" s="23" t="e">
        <f t="array" ref="F10">SUM((#REF!=$B10)*(#REF!=F$3))</f>
        <v>#REF!</v>
      </c>
      <c r="G10" s="23" t="e">
        <f t="array" ref="G10">SUM((#REF!=$B10)*(#REF!=G$3))</f>
        <v>#REF!</v>
      </c>
      <c r="H10" s="23" t="e">
        <f t="shared" si="0"/>
        <v>#REF!</v>
      </c>
      <c r="P10" s="23">
        <f t="shared" si="1"/>
        <v>7</v>
      </c>
      <c r="Q10" s="23" t="str">
        <f t="shared" si="2"/>
        <v>物联网公司</v>
      </c>
      <c r="R10" s="23" t="e">
        <f t="shared" si="3"/>
        <v>#REF!</v>
      </c>
      <c r="S10" s="23" t="e">
        <f t="shared" si="4"/>
        <v>#REF!</v>
      </c>
      <c r="T10" s="31" t="e">
        <f t="shared" si="5"/>
        <v>#REF!</v>
      </c>
      <c r="V10" s="23" t="s">
        <v>13</v>
      </c>
      <c r="W10" s="23">
        <v>1</v>
      </c>
      <c r="X10" s="23">
        <v>80</v>
      </c>
    </row>
    <row r="11" spans="1:24" x14ac:dyDescent="0.15">
      <c r="A11" s="23">
        <v>8</v>
      </c>
      <c r="B11" s="25" t="s">
        <v>15</v>
      </c>
      <c r="C11" s="23" t="e">
        <f t="array" ref="C11">SUM((#REF!=$B11)*(#REF!=C$3))</f>
        <v>#REF!</v>
      </c>
      <c r="D11" s="23" t="e">
        <f t="array" ref="D11">SUM((#REF!=$B11)*(#REF!=D$3))</f>
        <v>#REF!</v>
      </c>
      <c r="E11" s="23" t="e">
        <f t="array" ref="E11">SUM((#REF!=$B11)*(#REF!=E$3))</f>
        <v>#REF!</v>
      </c>
      <c r="F11" s="23" t="e">
        <f t="array" ref="F11">SUM((#REF!=$B11)*(#REF!=F$3))</f>
        <v>#REF!</v>
      </c>
      <c r="G11" s="23" t="e">
        <f t="array" ref="G11">SUM((#REF!=$B11)*(#REF!=G$3))</f>
        <v>#REF!</v>
      </c>
      <c r="H11" s="23" t="e">
        <f t="shared" si="0"/>
        <v>#REF!</v>
      </c>
      <c r="P11" s="23">
        <f t="shared" si="1"/>
        <v>8</v>
      </c>
      <c r="Q11" s="23" t="str">
        <f t="shared" si="2"/>
        <v>浙江公司</v>
      </c>
      <c r="R11" s="23" t="e">
        <f t="shared" si="3"/>
        <v>#REF!</v>
      </c>
      <c r="S11" s="23" t="e">
        <f t="shared" si="4"/>
        <v>#REF!</v>
      </c>
      <c r="T11" s="31" t="e">
        <f t="shared" si="5"/>
        <v>#REF!</v>
      </c>
      <c r="V11" s="23"/>
      <c r="W11" s="23">
        <f>SUM(W4:W10)</f>
        <v>16</v>
      </c>
      <c r="X11" s="23">
        <f>SUM(X4:X10)</f>
        <v>2156</v>
      </c>
    </row>
    <row r="12" spans="1:24" x14ac:dyDescent="0.15">
      <c r="A12" s="23">
        <v>9</v>
      </c>
      <c r="B12" s="25" t="s">
        <v>16</v>
      </c>
      <c r="C12" s="23" t="e">
        <f t="array" ref="C12">SUM((#REF!=$B12)*(#REF!=C$3))</f>
        <v>#REF!</v>
      </c>
      <c r="D12" s="23" t="e">
        <f t="array" ref="D12">SUM((#REF!=$B12)*(#REF!=D$3))</f>
        <v>#REF!</v>
      </c>
      <c r="E12" s="23" t="e">
        <f t="array" ref="E12">SUM((#REF!=$B12)*(#REF!=E$3))</f>
        <v>#REF!</v>
      </c>
      <c r="F12" s="23" t="e">
        <f t="array" ref="F12">SUM((#REF!=$B12)*(#REF!=F$3))</f>
        <v>#REF!</v>
      </c>
      <c r="G12" s="23" t="e">
        <f t="array" ref="G12">SUM((#REF!=$B12)*(#REF!=G$3))</f>
        <v>#REF!</v>
      </c>
      <c r="H12" s="23" t="e">
        <f t="shared" si="0"/>
        <v>#REF!</v>
      </c>
      <c r="P12" s="23">
        <f t="shared" si="1"/>
        <v>9</v>
      </c>
      <c r="Q12" s="23" t="str">
        <f t="shared" si="2"/>
        <v>福建公司</v>
      </c>
      <c r="R12" s="23" t="e">
        <f t="shared" si="3"/>
        <v>#REF!</v>
      </c>
      <c r="S12" s="23" t="e">
        <f t="shared" si="4"/>
        <v>#REF!</v>
      </c>
      <c r="T12" s="31" t="e">
        <f t="shared" si="5"/>
        <v>#REF!</v>
      </c>
    </row>
    <row r="13" spans="1:24" x14ac:dyDescent="0.15">
      <c r="A13" s="23">
        <v>10</v>
      </c>
      <c r="B13" s="25" t="s">
        <v>17</v>
      </c>
      <c r="C13" s="23" t="e">
        <f t="array" ref="C13">SUM((#REF!=$B13)*(#REF!=C$3))</f>
        <v>#REF!</v>
      </c>
      <c r="D13" s="23" t="e">
        <f t="array" ref="D13">SUM((#REF!=$B13)*(#REF!=D$3))</f>
        <v>#REF!</v>
      </c>
      <c r="E13" s="23" t="e">
        <f t="array" ref="E13">SUM((#REF!=$B13)*(#REF!=E$3))</f>
        <v>#REF!</v>
      </c>
      <c r="F13" s="23" t="e">
        <f t="array" ref="F13">SUM((#REF!=$B13)*(#REF!=F$3))</f>
        <v>#REF!</v>
      </c>
      <c r="G13" s="23" t="e">
        <f t="array" ref="G13">SUM((#REF!=$B13)*(#REF!=G$3))</f>
        <v>#REF!</v>
      </c>
      <c r="H13" s="23" t="e">
        <f t="shared" si="0"/>
        <v>#REF!</v>
      </c>
      <c r="P13" s="23">
        <f t="shared" si="1"/>
        <v>10</v>
      </c>
      <c r="Q13" s="23" t="str">
        <f t="shared" si="2"/>
        <v>湖北公司、设计院</v>
      </c>
      <c r="R13" s="23" t="e">
        <f t="shared" si="3"/>
        <v>#REF!</v>
      </c>
      <c r="S13" s="23" t="e">
        <f t="shared" si="4"/>
        <v>#REF!</v>
      </c>
      <c r="T13" s="31" t="e">
        <f t="shared" si="5"/>
        <v>#REF!</v>
      </c>
    </row>
    <row r="14" spans="1:24" x14ac:dyDescent="0.15">
      <c r="A14" s="23">
        <v>11</v>
      </c>
      <c r="B14" s="25" t="s">
        <v>18</v>
      </c>
      <c r="C14" s="23" t="e">
        <f t="array" ref="C14">SUM((#REF!=$B14)*(#REF!=C$3))</f>
        <v>#REF!</v>
      </c>
      <c r="D14" s="23" t="e">
        <f t="array" ref="D14">SUM((#REF!=$B14)*(#REF!=D$3))</f>
        <v>#REF!</v>
      </c>
      <c r="E14" s="23" t="e">
        <f t="array" ref="E14">SUM((#REF!=$B14)*(#REF!=E$3))</f>
        <v>#REF!</v>
      </c>
      <c r="F14" s="23" t="e">
        <f t="array" ref="F14">SUM((#REF!=$B14)*(#REF!=F$3))</f>
        <v>#REF!</v>
      </c>
      <c r="G14" s="23" t="e">
        <f t="array" ref="G14">SUM((#REF!=$B14)*(#REF!=G$3))</f>
        <v>#REF!</v>
      </c>
      <c r="H14" s="23" t="e">
        <f t="shared" si="0"/>
        <v>#REF!</v>
      </c>
      <c r="P14" s="23">
        <f t="shared" si="1"/>
        <v>11</v>
      </c>
      <c r="Q14" s="23" t="str">
        <f t="shared" si="2"/>
        <v>广东公司</v>
      </c>
      <c r="R14" s="23" t="e">
        <f t="shared" si="3"/>
        <v>#REF!</v>
      </c>
      <c r="S14" s="23" t="e">
        <f t="shared" si="4"/>
        <v>#REF!</v>
      </c>
      <c r="T14" s="31" t="e">
        <f t="shared" si="5"/>
        <v>#REF!</v>
      </c>
    </row>
    <row r="15" spans="1:24" x14ac:dyDescent="0.15">
      <c r="A15" s="23" t="s">
        <v>95</v>
      </c>
      <c r="B15" s="23" t="s">
        <v>96</v>
      </c>
      <c r="C15" s="23" t="e">
        <f t="shared" ref="C15:H15" si="6">SUM(C4:C14)</f>
        <v>#REF!</v>
      </c>
      <c r="D15" s="23" t="e">
        <f t="shared" si="6"/>
        <v>#REF!</v>
      </c>
      <c r="E15" s="23" t="e">
        <f t="shared" si="6"/>
        <v>#REF!</v>
      </c>
      <c r="F15" s="23" t="e">
        <f t="shared" si="6"/>
        <v>#REF!</v>
      </c>
      <c r="G15" s="23" t="e">
        <f t="shared" si="6"/>
        <v>#REF!</v>
      </c>
      <c r="H15" s="23" t="e">
        <f t="shared" si="6"/>
        <v>#REF!</v>
      </c>
      <c r="P15" s="23" t="str">
        <f t="shared" si="1"/>
        <v>-</v>
      </c>
      <c r="Q15" s="23" t="str">
        <f t="shared" si="2"/>
        <v>合计</v>
      </c>
      <c r="R15" s="23" t="e">
        <f>SUM(R4:R14)</f>
        <v>#REF!</v>
      </c>
      <c r="S15" s="23" t="e">
        <f>SUM(S4:S14)</f>
        <v>#REF!</v>
      </c>
      <c r="T15" s="31" t="e">
        <f t="shared" si="5"/>
        <v>#REF!</v>
      </c>
    </row>
    <row r="18" spans="1:8" x14ac:dyDescent="0.15">
      <c r="A18" s="45" t="s">
        <v>19</v>
      </c>
      <c r="B18" s="46" t="s">
        <v>101</v>
      </c>
      <c r="C18" s="44" t="s">
        <v>102</v>
      </c>
      <c r="D18" s="44"/>
      <c r="E18" s="44"/>
      <c r="F18" s="44"/>
      <c r="G18" s="44"/>
      <c r="H18" s="44" t="s">
        <v>96</v>
      </c>
    </row>
    <row r="19" spans="1:8" ht="24" x14ac:dyDescent="0.15">
      <c r="A19" s="45"/>
      <c r="B19" s="46"/>
      <c r="C19" s="24" t="s">
        <v>3</v>
      </c>
      <c r="D19" s="24" t="s">
        <v>5</v>
      </c>
      <c r="E19" s="24" t="s">
        <v>7</v>
      </c>
      <c r="F19" s="24" t="s">
        <v>9</v>
      </c>
      <c r="G19" s="24" t="s">
        <v>11</v>
      </c>
      <c r="H19" s="44"/>
    </row>
    <row r="20" spans="1:8" x14ac:dyDescent="0.15">
      <c r="A20" s="23">
        <v>1</v>
      </c>
      <c r="B20" s="25" t="s">
        <v>2</v>
      </c>
      <c r="C20" s="23" t="e">
        <f t="array" ref="C20">SUM((#REF!=$B20)*(#REF!=C$19)*(#REF!))</f>
        <v>#REF!</v>
      </c>
      <c r="D20" s="23" t="e">
        <f t="array" ref="D20">SUM((#REF!=$B20)*(#REF!=D$19)*(#REF!))</f>
        <v>#REF!</v>
      </c>
      <c r="E20" s="23" t="e">
        <f t="array" ref="E20">SUM((#REF!=$B20)*(#REF!=E$19)*(#REF!))</f>
        <v>#REF!</v>
      </c>
      <c r="F20" s="23" t="e">
        <f t="array" ref="F20">SUM((#REF!=$B20)*(#REF!=F$19)*(#REF!))</f>
        <v>#REF!</v>
      </c>
      <c r="G20" s="23" t="e">
        <f t="array" ref="G20">SUM((#REF!=$B20)*(#REF!=G$19)*(#REF!))</f>
        <v>#REF!</v>
      </c>
      <c r="H20" s="23" t="e">
        <f t="shared" ref="H20:H30" si="7">SUM(C20:G20)</f>
        <v>#REF!</v>
      </c>
    </row>
    <row r="21" spans="1:8" x14ac:dyDescent="0.15">
      <c r="A21" s="23">
        <v>2</v>
      </c>
      <c r="B21" s="25" t="s">
        <v>4</v>
      </c>
      <c r="C21" s="23" t="e">
        <f t="array" ref="C21">SUM((#REF!=$B21)*(#REF!=C$19)*(#REF!))</f>
        <v>#REF!</v>
      </c>
      <c r="D21" s="23" t="e">
        <f t="array" ref="D21">SUM((#REF!=$B21)*(#REF!=D$19)*(#REF!))</f>
        <v>#REF!</v>
      </c>
      <c r="E21" s="23" t="e">
        <f t="array" ref="E21">SUM((#REF!=$B21)*(#REF!=E$19)*(#REF!))</f>
        <v>#REF!</v>
      </c>
      <c r="F21" s="23" t="e">
        <f t="array" ref="F21">SUM((#REF!=$B21)*(#REF!=F$19)*(#REF!))</f>
        <v>#REF!</v>
      </c>
      <c r="G21" s="23" t="e">
        <f t="array" ref="G21">SUM((#REF!=$B21)*(#REF!=G$19)*(#REF!))</f>
        <v>#REF!</v>
      </c>
      <c r="H21" s="23" t="e">
        <f t="shared" si="7"/>
        <v>#REF!</v>
      </c>
    </row>
    <row r="22" spans="1:8" x14ac:dyDescent="0.15">
      <c r="A22" s="23">
        <v>3</v>
      </c>
      <c r="B22" s="25" t="s">
        <v>6</v>
      </c>
      <c r="C22" s="23" t="e">
        <f t="array" ref="C22">SUM((#REF!=$B22)*(#REF!=C$19)*(#REF!))</f>
        <v>#REF!</v>
      </c>
      <c r="D22" s="23" t="e">
        <f t="array" ref="D22">SUM((#REF!=$B22)*(#REF!=D$19)*(#REF!))</f>
        <v>#REF!</v>
      </c>
      <c r="E22" s="23" t="e">
        <f t="array" ref="E22">SUM((#REF!=$B22)*(#REF!=E$19)*(#REF!))</f>
        <v>#REF!</v>
      </c>
      <c r="F22" s="23" t="e">
        <f t="array" ref="F22">SUM((#REF!=$B22)*(#REF!=F$19)*(#REF!))</f>
        <v>#REF!</v>
      </c>
      <c r="G22" s="23" t="e">
        <f t="array" ref="G22">SUM((#REF!=$B22)*(#REF!=G$19)*(#REF!))</f>
        <v>#REF!</v>
      </c>
      <c r="H22" s="23" t="e">
        <f t="shared" si="7"/>
        <v>#REF!</v>
      </c>
    </row>
    <row r="23" spans="1:8" x14ac:dyDescent="0.15">
      <c r="A23" s="23">
        <v>4</v>
      </c>
      <c r="B23" s="25" t="s">
        <v>8</v>
      </c>
      <c r="C23" s="23" t="e">
        <f t="array" ref="C23">SUM((#REF!=$B23)*(#REF!=C$19)*(#REF!))</f>
        <v>#REF!</v>
      </c>
      <c r="D23" s="23" t="e">
        <f t="array" ref="D23">SUM((#REF!=$B23)*(#REF!=D$19)*(#REF!))</f>
        <v>#REF!</v>
      </c>
      <c r="E23" s="23" t="e">
        <f t="array" ref="E23">SUM((#REF!=$B23)*(#REF!=E$19)*(#REF!))</f>
        <v>#REF!</v>
      </c>
      <c r="F23" s="23" t="e">
        <f t="array" ref="F23">SUM((#REF!=$B23)*(#REF!=F$19)*(#REF!))</f>
        <v>#REF!</v>
      </c>
      <c r="G23" s="23" t="e">
        <f t="array" ref="G23">SUM((#REF!=$B23)*(#REF!=G$19)*(#REF!))</f>
        <v>#REF!</v>
      </c>
      <c r="H23" s="23" t="e">
        <f t="shared" si="7"/>
        <v>#REF!</v>
      </c>
    </row>
    <row r="24" spans="1:8" x14ac:dyDescent="0.15">
      <c r="A24" s="23">
        <v>5</v>
      </c>
      <c r="B24" s="25" t="s">
        <v>10</v>
      </c>
      <c r="C24" s="23" t="e">
        <f t="array" ref="C24">SUM((#REF!=$B24)*(#REF!=C$19)*(#REF!))</f>
        <v>#REF!</v>
      </c>
      <c r="D24" s="23" t="e">
        <f t="array" ref="D24">SUM((#REF!=$B24)*(#REF!=D$19)*(#REF!))</f>
        <v>#REF!</v>
      </c>
      <c r="E24" s="23" t="e">
        <f t="array" ref="E24">SUM((#REF!=$B24)*(#REF!=E$19)*(#REF!))</f>
        <v>#REF!</v>
      </c>
      <c r="F24" s="23" t="e">
        <f t="array" ref="F24">SUM((#REF!=$B24)*(#REF!=F$19)*(#REF!))</f>
        <v>#REF!</v>
      </c>
      <c r="G24" s="23" t="e">
        <f t="array" ref="G24">SUM((#REF!=$B24)*(#REF!=G$19)*(#REF!))</f>
        <v>#REF!</v>
      </c>
      <c r="H24" s="23" t="e">
        <f t="shared" si="7"/>
        <v>#REF!</v>
      </c>
    </row>
    <row r="25" spans="1:8" x14ac:dyDescent="0.15">
      <c r="A25" s="23">
        <v>6</v>
      </c>
      <c r="B25" s="25" t="s">
        <v>12</v>
      </c>
      <c r="C25" s="23" t="e">
        <f t="array" ref="C25">SUM((#REF!=$B25)*(#REF!=C$19)*(#REF!))</f>
        <v>#REF!</v>
      </c>
      <c r="D25" s="23" t="e">
        <f t="array" ref="D25">SUM((#REF!=$B25)*(#REF!=D$19)*(#REF!))</f>
        <v>#REF!</v>
      </c>
      <c r="E25" s="23" t="e">
        <f t="array" ref="E25">SUM((#REF!=$B25)*(#REF!=E$19)*(#REF!))</f>
        <v>#REF!</v>
      </c>
      <c r="F25" s="23" t="e">
        <f t="array" ref="F25">SUM((#REF!=$B25)*(#REF!=F$19)*(#REF!))</f>
        <v>#REF!</v>
      </c>
      <c r="G25" s="23" t="e">
        <f t="array" ref="G25">SUM((#REF!=$B25)*(#REF!=G$19)*(#REF!))</f>
        <v>#REF!</v>
      </c>
      <c r="H25" s="23" t="e">
        <f t="shared" si="7"/>
        <v>#REF!</v>
      </c>
    </row>
    <row r="26" spans="1:8" x14ac:dyDescent="0.15">
      <c r="A26" s="23">
        <v>7</v>
      </c>
      <c r="B26" s="25" t="s">
        <v>13</v>
      </c>
      <c r="C26" s="23" t="e">
        <f t="array" ref="C26">SUM((#REF!=$B26)*(#REF!=C$19)*(#REF!))</f>
        <v>#REF!</v>
      </c>
      <c r="D26" s="23" t="e">
        <f t="array" ref="D26">SUM((#REF!=$B26)*(#REF!=D$19)*(#REF!))</f>
        <v>#REF!</v>
      </c>
      <c r="E26" s="23" t="e">
        <f t="array" ref="E26">SUM((#REF!=$B26)*(#REF!=E$19)*(#REF!))</f>
        <v>#REF!</v>
      </c>
      <c r="F26" s="23" t="e">
        <f t="array" ref="F26">SUM((#REF!=$B26)*(#REF!=F$19)*(#REF!))</f>
        <v>#REF!</v>
      </c>
      <c r="G26" s="23" t="e">
        <f t="array" ref="G26">SUM((#REF!=$B26)*(#REF!=G$19)*(#REF!))</f>
        <v>#REF!</v>
      </c>
      <c r="H26" s="23" t="e">
        <f t="shared" si="7"/>
        <v>#REF!</v>
      </c>
    </row>
    <row r="27" spans="1:8" x14ac:dyDescent="0.15">
      <c r="A27" s="23">
        <v>9</v>
      </c>
      <c r="B27" s="25" t="s">
        <v>15</v>
      </c>
      <c r="C27" s="23" t="e">
        <f t="array" ref="C27">SUM((#REF!=$B27)*(#REF!=C$19)*(#REF!))</f>
        <v>#REF!</v>
      </c>
      <c r="D27" s="23" t="e">
        <f t="array" ref="D27">SUM((#REF!=$B27)*(#REF!=D$19)*(#REF!))</f>
        <v>#REF!</v>
      </c>
      <c r="E27" s="23" t="e">
        <f t="array" ref="E27">SUM((#REF!=$B27)*(#REF!=E$19)*(#REF!))</f>
        <v>#REF!</v>
      </c>
      <c r="F27" s="23" t="e">
        <f t="array" ref="F27">SUM((#REF!=$B27)*(#REF!=F$19)*(#REF!))</f>
        <v>#REF!</v>
      </c>
      <c r="G27" s="23" t="e">
        <f t="array" ref="G27">SUM((#REF!=$B27)*(#REF!=G$19)*(#REF!))</f>
        <v>#REF!</v>
      </c>
      <c r="H27" s="23" t="e">
        <f t="shared" si="7"/>
        <v>#REF!</v>
      </c>
    </row>
    <row r="28" spans="1:8" x14ac:dyDescent="0.15">
      <c r="A28" s="23">
        <v>10</v>
      </c>
      <c r="B28" s="25" t="s">
        <v>16</v>
      </c>
      <c r="C28" s="23" t="e">
        <f t="array" ref="C28">SUM((#REF!=$B28)*(#REF!=C$19)*(#REF!))</f>
        <v>#REF!</v>
      </c>
      <c r="D28" s="23" t="e">
        <f t="array" ref="D28">SUM((#REF!=$B28)*(#REF!=D$19)*(#REF!))</f>
        <v>#REF!</v>
      </c>
      <c r="E28" s="23" t="e">
        <f t="array" ref="E28">SUM((#REF!=$B28)*(#REF!=E$19)*(#REF!))</f>
        <v>#REF!</v>
      </c>
      <c r="F28" s="23" t="e">
        <f t="array" ref="F28">SUM((#REF!=$B28)*(#REF!=F$19)*(#REF!))</f>
        <v>#REF!</v>
      </c>
      <c r="G28" s="23" t="e">
        <f t="array" ref="G28">SUM((#REF!=$B28)*(#REF!=G$19)*(#REF!))</f>
        <v>#REF!</v>
      </c>
      <c r="H28" s="23" t="e">
        <f t="shared" si="7"/>
        <v>#REF!</v>
      </c>
    </row>
    <row r="29" spans="1:8" x14ac:dyDescent="0.15">
      <c r="A29" s="23">
        <v>11</v>
      </c>
      <c r="B29" s="25" t="s">
        <v>17</v>
      </c>
      <c r="C29" s="23" t="e">
        <f t="array" ref="C29">SUM((#REF!=$B29)*(#REF!=C$19)*(#REF!))</f>
        <v>#REF!</v>
      </c>
      <c r="D29" s="23" t="e">
        <f t="array" ref="D29">SUM((#REF!=$B29)*(#REF!=D$19)*(#REF!))</f>
        <v>#REF!</v>
      </c>
      <c r="E29" s="23" t="e">
        <f t="array" ref="E29">SUM((#REF!=$B29)*(#REF!=E$19)*(#REF!))</f>
        <v>#REF!</v>
      </c>
      <c r="F29" s="23" t="e">
        <f t="array" ref="F29">SUM((#REF!=$B29)*(#REF!=F$19)*(#REF!))</f>
        <v>#REF!</v>
      </c>
      <c r="G29" s="23" t="e">
        <f t="array" ref="G29">SUM((#REF!=$B29)*(#REF!=G$19)*(#REF!))</f>
        <v>#REF!</v>
      </c>
      <c r="H29" s="23" t="e">
        <f t="shared" si="7"/>
        <v>#REF!</v>
      </c>
    </row>
    <row r="30" spans="1:8" x14ac:dyDescent="0.15">
      <c r="A30" s="23">
        <v>12</v>
      </c>
      <c r="B30" s="25" t="s">
        <v>18</v>
      </c>
      <c r="C30" s="23" t="e">
        <f t="array" ref="C30">SUM((#REF!=$B30)*(#REF!=C$19)*(#REF!))</f>
        <v>#REF!</v>
      </c>
      <c r="D30" s="23" t="e">
        <f t="array" ref="D30">SUM((#REF!=$B30)*(#REF!=D$19)*(#REF!))</f>
        <v>#REF!</v>
      </c>
      <c r="E30" s="23" t="e">
        <f t="array" ref="E30">SUM((#REF!=$B30)*(#REF!=E$19)*(#REF!))</f>
        <v>#REF!</v>
      </c>
      <c r="F30" s="23" t="e">
        <f t="array" ref="F30">SUM((#REF!=$B30)*(#REF!=F$19)*(#REF!))</f>
        <v>#REF!</v>
      </c>
      <c r="G30" s="23" t="e">
        <f t="array" ref="G30">SUM((#REF!=$B30)*(#REF!=G$19)*(#REF!))</f>
        <v>#REF!</v>
      </c>
      <c r="H30" s="23" t="e">
        <f t="shared" si="7"/>
        <v>#REF!</v>
      </c>
    </row>
    <row r="31" spans="1:8" x14ac:dyDescent="0.15">
      <c r="A31" s="23" t="s">
        <v>95</v>
      </c>
      <c r="B31" s="23" t="s">
        <v>96</v>
      </c>
      <c r="C31" s="23" t="e">
        <f t="shared" ref="C31:H31" si="8">SUM(C20:C30)</f>
        <v>#REF!</v>
      </c>
      <c r="D31" s="23" t="e">
        <f t="shared" si="8"/>
        <v>#REF!</v>
      </c>
      <c r="E31" s="23" t="e">
        <f t="shared" si="8"/>
        <v>#REF!</v>
      </c>
      <c r="F31" s="23" t="e">
        <f t="shared" si="8"/>
        <v>#REF!</v>
      </c>
      <c r="G31" s="23" t="e">
        <f t="shared" si="8"/>
        <v>#REF!</v>
      </c>
      <c r="H31" s="23" t="e">
        <f t="shared" si="8"/>
        <v>#REF!</v>
      </c>
    </row>
    <row r="34" spans="9:13" x14ac:dyDescent="0.15">
      <c r="I34" s="23" t="s">
        <v>19</v>
      </c>
      <c r="J34" s="26" t="s">
        <v>1</v>
      </c>
      <c r="K34" s="27" t="s">
        <v>103</v>
      </c>
      <c r="L34" s="27" t="s">
        <v>106</v>
      </c>
      <c r="M34" s="27" t="s">
        <v>105</v>
      </c>
    </row>
    <row r="35" spans="9:13" s="20" customFormat="1" ht="27" x14ac:dyDescent="0.15">
      <c r="I35" s="28">
        <v>1</v>
      </c>
      <c r="J35" s="29" t="s">
        <v>3</v>
      </c>
      <c r="K35" s="29" t="e">
        <f>HLOOKUP(J35,$C$3:$G$15,13,FALSE)</f>
        <v>#REF!</v>
      </c>
      <c r="L35" s="29" t="e">
        <f>HLOOKUP(J35,$C$19:$G$31,13,FALSE)</f>
        <v>#REF!</v>
      </c>
      <c r="M35" s="30" t="e">
        <f t="shared" ref="M35:M40" si="9">L35/$L$40</f>
        <v>#REF!</v>
      </c>
    </row>
    <row r="36" spans="9:13" s="20" customFormat="1" x14ac:dyDescent="0.15">
      <c r="I36" s="28">
        <v>2</v>
      </c>
      <c r="J36" s="29" t="s">
        <v>5</v>
      </c>
      <c r="K36" s="29" t="e">
        <f t="shared" ref="K36:K39" si="10">HLOOKUP(J36,$C$3:$G$15,13,FALSE)</f>
        <v>#REF!</v>
      </c>
      <c r="L36" s="29" t="e">
        <f t="shared" ref="L36:L39" si="11">HLOOKUP(J36,$C$19:$G$31,13,FALSE)</f>
        <v>#REF!</v>
      </c>
      <c r="M36" s="30" t="e">
        <f t="shared" si="9"/>
        <v>#REF!</v>
      </c>
    </row>
    <row r="37" spans="9:13" s="20" customFormat="1" ht="27" x14ac:dyDescent="0.15">
      <c r="I37" s="28">
        <v>3</v>
      </c>
      <c r="J37" s="29" t="s">
        <v>7</v>
      </c>
      <c r="K37" s="29" t="e">
        <f t="shared" si="10"/>
        <v>#REF!</v>
      </c>
      <c r="L37" s="29" t="e">
        <f t="shared" si="11"/>
        <v>#REF!</v>
      </c>
      <c r="M37" s="30" t="e">
        <f t="shared" si="9"/>
        <v>#REF!</v>
      </c>
    </row>
    <row r="38" spans="9:13" s="20" customFormat="1" x14ac:dyDescent="0.15">
      <c r="I38" s="28">
        <v>4</v>
      </c>
      <c r="J38" s="29" t="s">
        <v>9</v>
      </c>
      <c r="K38" s="29" t="e">
        <f t="shared" si="10"/>
        <v>#REF!</v>
      </c>
      <c r="L38" s="29" t="e">
        <f t="shared" si="11"/>
        <v>#REF!</v>
      </c>
      <c r="M38" s="30" t="e">
        <f t="shared" si="9"/>
        <v>#REF!</v>
      </c>
    </row>
    <row r="39" spans="9:13" s="20" customFormat="1" x14ac:dyDescent="0.15">
      <c r="I39" s="28">
        <v>5</v>
      </c>
      <c r="J39" s="29" t="s">
        <v>11</v>
      </c>
      <c r="K39" s="29" t="e">
        <f t="shared" si="10"/>
        <v>#REF!</v>
      </c>
      <c r="L39" s="29" t="e">
        <f t="shared" si="11"/>
        <v>#REF!</v>
      </c>
      <c r="M39" s="30" t="e">
        <f t="shared" si="9"/>
        <v>#REF!</v>
      </c>
    </row>
    <row r="40" spans="9:13" x14ac:dyDescent="0.15">
      <c r="I40" s="28" t="s">
        <v>95</v>
      </c>
      <c r="J40" s="27" t="s">
        <v>96</v>
      </c>
      <c r="K40" s="27" t="e">
        <f>SUM(K35:K39)</f>
        <v>#REF!</v>
      </c>
      <c r="L40" s="27" t="e">
        <f>SUM(L35:L39)</f>
        <v>#REF!</v>
      </c>
      <c r="M40" s="30" t="e">
        <f t="shared" si="9"/>
        <v>#REF!</v>
      </c>
    </row>
  </sheetData>
  <mergeCells count="8">
    <mergeCell ref="H2:H3"/>
    <mergeCell ref="H18:H19"/>
    <mergeCell ref="C2:G2"/>
    <mergeCell ref="C18:G18"/>
    <mergeCell ref="A2:A3"/>
    <mergeCell ref="A18:A19"/>
    <mergeCell ref="B2:B3"/>
    <mergeCell ref="B18:B19"/>
  </mergeCells>
  <phoneticPr fontId="12" type="noConversion"/>
  <pageMargins left="0.69930555555555596" right="0.69930555555555596"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36"/>
  <sheetViews>
    <sheetView tabSelected="1" topLeftCell="A20" zoomScale="70" zoomScaleNormal="70" workbookViewId="0">
      <selection sqref="A1:E36"/>
    </sheetView>
  </sheetViews>
  <sheetFormatPr defaultColWidth="9" defaultRowHeight="30" customHeight="1" x14ac:dyDescent="0.15"/>
  <cols>
    <col min="1" max="1" width="12.5" style="11" customWidth="1"/>
    <col min="2" max="2" width="101.75" style="12" bestFit="1" customWidth="1"/>
    <col min="3" max="3" width="14.125" style="13" bestFit="1" customWidth="1"/>
    <col min="4" max="4" width="24.875" style="14" bestFit="1" customWidth="1"/>
    <col min="5" max="5" width="14.125" style="14" bestFit="1" customWidth="1"/>
    <col min="6" max="20" width="9" style="8"/>
    <col min="21" max="16384" width="9" style="14"/>
  </cols>
  <sheetData>
    <row r="1" spans="1:20" ht="30" customHeight="1" x14ac:dyDescent="0.15">
      <c r="A1" s="49" t="s">
        <v>252</v>
      </c>
      <c r="B1" s="47"/>
      <c r="C1" s="47"/>
      <c r="D1" s="47"/>
      <c r="E1" s="47"/>
    </row>
    <row r="2" spans="1:20" ht="30" customHeight="1" x14ac:dyDescent="0.15">
      <c r="A2" s="48"/>
      <c r="B2" s="48"/>
      <c r="C2" s="48"/>
      <c r="D2" s="48"/>
      <c r="E2" s="48"/>
    </row>
    <row r="3" spans="1:20" s="6" customFormat="1" ht="42" x14ac:dyDescent="0.15">
      <c r="A3" s="15" t="s">
        <v>107</v>
      </c>
      <c r="B3" s="15" t="s">
        <v>20</v>
      </c>
      <c r="C3" s="15" t="s">
        <v>108</v>
      </c>
      <c r="D3" s="15" t="s">
        <v>109</v>
      </c>
      <c r="E3" s="15" t="s">
        <v>110</v>
      </c>
    </row>
    <row r="4" spans="1:20" s="7" customFormat="1" ht="30" customHeight="1" x14ac:dyDescent="0.15">
      <c r="A4" s="16" t="s">
        <v>111</v>
      </c>
      <c r="B4" s="17" t="s">
        <v>112</v>
      </c>
      <c r="C4" s="16">
        <v>300</v>
      </c>
      <c r="D4" s="18" t="s">
        <v>113</v>
      </c>
      <c r="E4" s="18" t="s">
        <v>114</v>
      </c>
      <c r="F4" s="8"/>
      <c r="G4" s="8"/>
      <c r="H4" s="8"/>
      <c r="I4" s="8"/>
      <c r="J4" s="8"/>
      <c r="K4" s="8"/>
      <c r="L4" s="8"/>
      <c r="M4" s="8"/>
      <c r="N4" s="8"/>
      <c r="O4" s="8"/>
      <c r="P4" s="8"/>
      <c r="Q4" s="8"/>
      <c r="R4" s="8"/>
      <c r="S4" s="8"/>
    </row>
    <row r="5" spans="1:20" s="8" customFormat="1" ht="30" customHeight="1" x14ac:dyDescent="0.15">
      <c r="A5" s="16" t="s">
        <v>115</v>
      </c>
      <c r="B5" s="17" t="s">
        <v>116</v>
      </c>
      <c r="C5" s="16">
        <v>100</v>
      </c>
      <c r="D5" s="18" t="s">
        <v>117</v>
      </c>
      <c r="E5" s="18" t="s">
        <v>118</v>
      </c>
    </row>
    <row r="6" spans="1:20" s="7" customFormat="1" ht="30" customHeight="1" x14ac:dyDescent="0.15">
      <c r="A6" s="16" t="s">
        <v>119</v>
      </c>
      <c r="B6" s="19" t="s">
        <v>120</v>
      </c>
      <c r="C6" s="16">
        <v>160</v>
      </c>
      <c r="D6" s="18" t="s">
        <v>121</v>
      </c>
      <c r="E6" s="18" t="s">
        <v>122</v>
      </c>
      <c r="F6" s="8"/>
      <c r="G6" s="8"/>
      <c r="H6" s="8"/>
      <c r="I6" s="8"/>
      <c r="J6" s="8"/>
      <c r="K6" s="8"/>
      <c r="L6" s="8"/>
      <c r="M6" s="8"/>
      <c r="N6" s="8"/>
      <c r="O6" s="8"/>
      <c r="P6" s="8"/>
      <c r="Q6" s="8"/>
      <c r="R6" s="8"/>
      <c r="S6" s="8"/>
    </row>
    <row r="7" spans="1:20" s="7" customFormat="1" ht="30" customHeight="1" x14ac:dyDescent="0.15">
      <c r="A7" s="16" t="s">
        <v>123</v>
      </c>
      <c r="B7" s="19" t="s">
        <v>124</v>
      </c>
      <c r="C7" s="16">
        <v>40</v>
      </c>
      <c r="D7" s="18" t="s">
        <v>125</v>
      </c>
      <c r="E7" s="18" t="s">
        <v>126</v>
      </c>
      <c r="F7" s="8"/>
      <c r="G7" s="8"/>
      <c r="H7" s="8"/>
      <c r="I7" s="8"/>
      <c r="J7" s="8"/>
      <c r="K7" s="8"/>
      <c r="L7" s="8"/>
      <c r="M7" s="8"/>
      <c r="N7" s="8"/>
      <c r="O7" s="8"/>
      <c r="P7" s="8"/>
      <c r="Q7" s="8"/>
      <c r="R7" s="8"/>
      <c r="S7" s="8"/>
    </row>
    <row r="8" spans="1:20" s="8" customFormat="1" ht="30" customHeight="1" x14ac:dyDescent="0.15">
      <c r="A8" s="16" t="s">
        <v>127</v>
      </c>
      <c r="B8" s="17" t="s">
        <v>128</v>
      </c>
      <c r="C8" s="16">
        <v>200</v>
      </c>
      <c r="D8" s="18" t="s">
        <v>129</v>
      </c>
      <c r="E8" s="18" t="s">
        <v>130</v>
      </c>
    </row>
    <row r="9" spans="1:20" s="9" customFormat="1" ht="30" customHeight="1" x14ac:dyDescent="0.15">
      <c r="A9" s="16" t="s">
        <v>131</v>
      </c>
      <c r="B9" s="17" t="s">
        <v>132</v>
      </c>
      <c r="C9" s="16">
        <v>100</v>
      </c>
      <c r="D9" s="18" t="s">
        <v>133</v>
      </c>
      <c r="E9" s="18" t="s">
        <v>134</v>
      </c>
      <c r="F9" s="8"/>
      <c r="G9" s="8"/>
      <c r="H9" s="8"/>
      <c r="I9" s="8"/>
      <c r="J9" s="8"/>
      <c r="K9" s="8"/>
      <c r="L9" s="8"/>
      <c r="M9" s="8"/>
      <c r="N9" s="8"/>
      <c r="O9" s="8"/>
      <c r="P9" s="8"/>
      <c r="Q9" s="8"/>
      <c r="R9" s="8"/>
      <c r="S9" s="8"/>
      <c r="T9" s="7"/>
    </row>
    <row r="10" spans="1:20" s="10" customFormat="1" ht="30" customHeight="1" x14ac:dyDescent="0.15">
      <c r="A10" s="16" t="s">
        <v>135</v>
      </c>
      <c r="B10" s="17" t="s">
        <v>136</v>
      </c>
      <c r="C10" s="16">
        <v>110</v>
      </c>
      <c r="D10" s="18" t="s">
        <v>137</v>
      </c>
      <c r="E10" s="18" t="s">
        <v>138</v>
      </c>
      <c r="F10" s="8"/>
      <c r="G10" s="8"/>
      <c r="H10" s="8"/>
      <c r="I10" s="8"/>
      <c r="J10" s="8"/>
      <c r="K10" s="8"/>
      <c r="L10" s="8"/>
      <c r="M10" s="8"/>
      <c r="N10" s="8"/>
      <c r="O10" s="8"/>
      <c r="P10" s="8"/>
      <c r="Q10" s="8"/>
      <c r="R10" s="8"/>
      <c r="S10" s="8"/>
      <c r="T10" s="8"/>
    </row>
    <row r="11" spans="1:20" s="7" customFormat="1" ht="30" customHeight="1" x14ac:dyDescent="0.15">
      <c r="A11" s="16" t="s">
        <v>139</v>
      </c>
      <c r="B11" s="17" t="s">
        <v>140</v>
      </c>
      <c r="C11" s="16">
        <v>150</v>
      </c>
      <c r="D11" s="18" t="s">
        <v>129</v>
      </c>
      <c r="E11" s="18" t="s">
        <v>141</v>
      </c>
      <c r="F11" s="8"/>
      <c r="G11" s="8"/>
      <c r="H11" s="8"/>
      <c r="I11" s="8"/>
      <c r="J11" s="8"/>
      <c r="K11" s="8"/>
      <c r="L11" s="8"/>
      <c r="M11" s="8"/>
      <c r="N11" s="8"/>
      <c r="O11" s="8"/>
      <c r="P11" s="8"/>
      <c r="Q11" s="8"/>
      <c r="R11" s="8"/>
      <c r="S11" s="8"/>
    </row>
    <row r="12" spans="1:20" s="8" customFormat="1" ht="30" customHeight="1" x14ac:dyDescent="0.15">
      <c r="A12" s="16" t="s">
        <v>142</v>
      </c>
      <c r="B12" s="17" t="s">
        <v>143</v>
      </c>
      <c r="C12" s="16">
        <v>110</v>
      </c>
      <c r="D12" s="18" t="s">
        <v>144</v>
      </c>
      <c r="E12" s="18" t="s">
        <v>145</v>
      </c>
    </row>
    <row r="13" spans="1:20" s="8" customFormat="1" ht="30" customHeight="1" x14ac:dyDescent="0.15">
      <c r="A13" s="16" t="s">
        <v>146</v>
      </c>
      <c r="B13" s="17" t="s">
        <v>147</v>
      </c>
      <c r="C13" s="16">
        <v>130</v>
      </c>
      <c r="D13" s="18" t="s">
        <v>148</v>
      </c>
      <c r="E13" s="18" t="s">
        <v>149</v>
      </c>
    </row>
    <row r="14" spans="1:20" s="7" customFormat="1" ht="30" customHeight="1" x14ac:dyDescent="0.15">
      <c r="A14" s="16" t="s">
        <v>150</v>
      </c>
      <c r="B14" s="17" t="s">
        <v>151</v>
      </c>
      <c r="C14" s="16">
        <v>110</v>
      </c>
      <c r="D14" s="18" t="s">
        <v>152</v>
      </c>
      <c r="E14" s="18" t="s">
        <v>153</v>
      </c>
      <c r="F14" s="8"/>
      <c r="G14" s="8"/>
      <c r="H14" s="8"/>
      <c r="I14" s="8"/>
      <c r="J14" s="8"/>
      <c r="K14" s="8"/>
      <c r="L14" s="8"/>
      <c r="M14" s="8"/>
      <c r="N14" s="8"/>
      <c r="O14" s="8"/>
      <c r="P14" s="8"/>
      <c r="Q14" s="8"/>
      <c r="R14" s="8"/>
      <c r="S14" s="8"/>
    </row>
    <row r="15" spans="1:20" s="7" customFormat="1" ht="30" customHeight="1" x14ac:dyDescent="0.15">
      <c r="A15" s="16" t="s">
        <v>154</v>
      </c>
      <c r="B15" s="17" t="s">
        <v>155</v>
      </c>
      <c r="C15" s="16">
        <v>89.1</v>
      </c>
      <c r="D15" s="18" t="s">
        <v>156</v>
      </c>
      <c r="E15" s="18" t="s">
        <v>157</v>
      </c>
      <c r="F15" s="8"/>
      <c r="G15" s="8"/>
      <c r="H15" s="8"/>
      <c r="I15" s="8"/>
      <c r="J15" s="8"/>
      <c r="K15" s="8"/>
      <c r="L15" s="8"/>
      <c r="M15" s="8"/>
      <c r="N15" s="8"/>
      <c r="O15" s="8"/>
      <c r="P15" s="8"/>
      <c r="Q15" s="8"/>
      <c r="R15" s="8"/>
      <c r="S15" s="8"/>
    </row>
    <row r="16" spans="1:20" s="8" customFormat="1" ht="30" customHeight="1" x14ac:dyDescent="0.15">
      <c r="A16" s="16" t="s">
        <v>158</v>
      </c>
      <c r="B16" s="17" t="s">
        <v>159</v>
      </c>
      <c r="C16" s="16">
        <v>80</v>
      </c>
      <c r="D16" s="18" t="s">
        <v>160</v>
      </c>
      <c r="E16" s="18" t="s">
        <v>161</v>
      </c>
    </row>
    <row r="17" spans="1:19" s="7" customFormat="1" ht="30" customHeight="1" x14ac:dyDescent="0.15">
      <c r="A17" s="16" t="s">
        <v>162</v>
      </c>
      <c r="B17" s="17" t="s">
        <v>163</v>
      </c>
      <c r="C17" s="16">
        <v>100</v>
      </c>
      <c r="D17" s="18" t="s">
        <v>144</v>
      </c>
      <c r="E17" s="18" t="s">
        <v>164</v>
      </c>
      <c r="F17" s="8"/>
      <c r="G17" s="8"/>
      <c r="H17" s="8"/>
      <c r="I17" s="8"/>
      <c r="J17" s="8"/>
      <c r="K17" s="8"/>
      <c r="L17" s="8"/>
      <c r="M17" s="8"/>
      <c r="N17" s="8"/>
      <c r="O17" s="8"/>
      <c r="P17" s="8"/>
      <c r="Q17" s="8"/>
      <c r="R17" s="8"/>
      <c r="S17" s="8"/>
    </row>
    <row r="18" spans="1:19" s="8" customFormat="1" ht="30" customHeight="1" x14ac:dyDescent="0.15">
      <c r="A18" s="16" t="s">
        <v>165</v>
      </c>
      <c r="B18" s="19" t="s">
        <v>166</v>
      </c>
      <c r="C18" s="16">
        <v>90</v>
      </c>
      <c r="D18" s="18" t="s">
        <v>167</v>
      </c>
      <c r="E18" s="18" t="s">
        <v>168</v>
      </c>
    </row>
    <row r="19" spans="1:19" s="8" customFormat="1" ht="30" customHeight="1" x14ac:dyDescent="0.15">
      <c r="A19" s="16" t="s">
        <v>169</v>
      </c>
      <c r="B19" s="19" t="s">
        <v>170</v>
      </c>
      <c r="C19" s="16">
        <v>100</v>
      </c>
      <c r="D19" s="18" t="s">
        <v>113</v>
      </c>
      <c r="E19" s="18" t="s">
        <v>171</v>
      </c>
    </row>
    <row r="20" spans="1:19" s="7" customFormat="1" ht="30" customHeight="1" x14ac:dyDescent="0.15">
      <c r="A20" s="16" t="s">
        <v>172</v>
      </c>
      <c r="B20" s="17" t="s">
        <v>173</v>
      </c>
      <c r="C20" s="16">
        <v>50</v>
      </c>
      <c r="D20" s="18" t="s">
        <v>174</v>
      </c>
      <c r="E20" s="18" t="s">
        <v>175</v>
      </c>
      <c r="F20" s="8"/>
      <c r="G20" s="8"/>
      <c r="H20" s="8"/>
      <c r="I20" s="8"/>
      <c r="J20" s="8"/>
      <c r="K20" s="8"/>
      <c r="L20" s="8"/>
      <c r="M20" s="8"/>
      <c r="N20" s="8"/>
      <c r="O20" s="8"/>
      <c r="P20" s="8"/>
      <c r="Q20" s="8"/>
      <c r="R20" s="8"/>
      <c r="S20" s="8"/>
    </row>
    <row r="21" spans="1:19" s="8" customFormat="1" ht="30" customHeight="1" x14ac:dyDescent="0.15">
      <c r="A21" s="16" t="s">
        <v>176</v>
      </c>
      <c r="B21" s="17" t="s">
        <v>177</v>
      </c>
      <c r="C21" s="16">
        <v>80</v>
      </c>
      <c r="D21" s="18" t="s">
        <v>178</v>
      </c>
      <c r="E21" s="18" t="s">
        <v>179</v>
      </c>
    </row>
    <row r="22" spans="1:19" s="7" customFormat="1" ht="30" customHeight="1" x14ac:dyDescent="0.15">
      <c r="A22" s="16" t="s">
        <v>180</v>
      </c>
      <c r="B22" s="17" t="s">
        <v>181</v>
      </c>
      <c r="C22" s="16">
        <v>80</v>
      </c>
      <c r="D22" s="18" t="s">
        <v>133</v>
      </c>
      <c r="E22" s="18" t="s">
        <v>182</v>
      </c>
      <c r="F22" s="8"/>
      <c r="G22" s="8"/>
      <c r="H22" s="8"/>
      <c r="I22" s="8"/>
      <c r="J22" s="8"/>
      <c r="K22" s="8"/>
      <c r="L22" s="8"/>
      <c r="M22" s="8"/>
      <c r="N22" s="8"/>
      <c r="O22" s="8"/>
      <c r="P22" s="8"/>
      <c r="Q22" s="8"/>
      <c r="R22" s="8"/>
      <c r="S22" s="8"/>
    </row>
    <row r="23" spans="1:19" s="8" customFormat="1" ht="30" customHeight="1" x14ac:dyDescent="0.15">
      <c r="A23" s="16" t="s">
        <v>183</v>
      </c>
      <c r="B23" s="17" t="s">
        <v>184</v>
      </c>
      <c r="C23" s="16">
        <v>50</v>
      </c>
      <c r="D23" s="18" t="s">
        <v>152</v>
      </c>
      <c r="E23" s="18" t="s">
        <v>185</v>
      </c>
    </row>
    <row r="24" spans="1:19" s="7" customFormat="1" ht="30" customHeight="1" x14ac:dyDescent="0.15">
      <c r="A24" s="16" t="s">
        <v>186</v>
      </c>
      <c r="B24" s="17" t="s">
        <v>187</v>
      </c>
      <c r="C24" s="16">
        <v>50</v>
      </c>
      <c r="D24" s="18" t="s">
        <v>167</v>
      </c>
      <c r="E24" s="18" t="s">
        <v>188</v>
      </c>
      <c r="F24" s="8"/>
      <c r="G24" s="8"/>
      <c r="H24" s="8"/>
      <c r="I24" s="8"/>
      <c r="J24" s="8"/>
      <c r="K24" s="8"/>
      <c r="L24" s="8"/>
      <c r="M24" s="8"/>
      <c r="N24" s="8"/>
      <c r="O24" s="8"/>
      <c r="P24" s="8"/>
      <c r="Q24" s="8"/>
      <c r="R24" s="8"/>
      <c r="S24" s="8"/>
    </row>
    <row r="25" spans="1:19" s="8" customFormat="1" ht="30" customHeight="1" x14ac:dyDescent="0.15">
      <c r="A25" s="16" t="s">
        <v>189</v>
      </c>
      <c r="B25" s="17" t="s">
        <v>190</v>
      </c>
      <c r="C25" s="16">
        <v>60</v>
      </c>
      <c r="D25" s="18" t="s">
        <v>191</v>
      </c>
      <c r="E25" s="18" t="s">
        <v>192</v>
      </c>
    </row>
    <row r="26" spans="1:19" s="7" customFormat="1" ht="30" customHeight="1" x14ac:dyDescent="0.15">
      <c r="A26" s="16" t="s">
        <v>193</v>
      </c>
      <c r="B26" s="17" t="s">
        <v>194</v>
      </c>
      <c r="C26" s="16">
        <v>87</v>
      </c>
      <c r="D26" s="18" t="s">
        <v>195</v>
      </c>
      <c r="E26" s="18" t="s">
        <v>196</v>
      </c>
      <c r="F26" s="8"/>
      <c r="G26" s="8"/>
      <c r="H26" s="8"/>
      <c r="I26" s="8"/>
      <c r="J26" s="8"/>
      <c r="K26" s="8"/>
      <c r="L26" s="8"/>
      <c r="M26" s="8"/>
      <c r="N26" s="8"/>
      <c r="O26" s="8"/>
      <c r="P26" s="8"/>
      <c r="Q26" s="8"/>
      <c r="R26" s="8"/>
      <c r="S26" s="8"/>
    </row>
    <row r="27" spans="1:19" s="8" customFormat="1" ht="30" customHeight="1" x14ac:dyDescent="0.15">
      <c r="A27" s="16" t="s">
        <v>197</v>
      </c>
      <c r="B27" s="17" t="s">
        <v>198</v>
      </c>
      <c r="C27" s="16">
        <v>60</v>
      </c>
      <c r="D27" s="18" t="s">
        <v>199</v>
      </c>
      <c r="E27" s="18" t="s">
        <v>200</v>
      </c>
    </row>
    <row r="28" spans="1:19" s="8" customFormat="1" ht="30" customHeight="1" x14ac:dyDescent="0.15">
      <c r="A28" s="16" t="s">
        <v>201</v>
      </c>
      <c r="B28" s="17" t="s">
        <v>202</v>
      </c>
      <c r="C28" s="16">
        <v>60</v>
      </c>
      <c r="D28" s="18" t="s">
        <v>203</v>
      </c>
      <c r="E28" s="18" t="s">
        <v>204</v>
      </c>
    </row>
    <row r="29" spans="1:19" s="8" customFormat="1" ht="30" customHeight="1" x14ac:dyDescent="0.15">
      <c r="A29" s="16" t="s">
        <v>205</v>
      </c>
      <c r="B29" s="17" t="s">
        <v>206</v>
      </c>
      <c r="C29" s="16">
        <v>50</v>
      </c>
      <c r="D29" s="18" t="s">
        <v>207</v>
      </c>
      <c r="E29" s="18" t="s">
        <v>208</v>
      </c>
    </row>
    <row r="30" spans="1:19" s="8" customFormat="1" ht="30" customHeight="1" x14ac:dyDescent="0.15">
      <c r="A30" s="16" t="s">
        <v>209</v>
      </c>
      <c r="B30" s="17" t="s">
        <v>210</v>
      </c>
      <c r="C30" s="16">
        <v>50</v>
      </c>
      <c r="D30" s="18" t="s">
        <v>137</v>
      </c>
      <c r="E30" s="18" t="s">
        <v>211</v>
      </c>
    </row>
    <row r="31" spans="1:19" s="8" customFormat="1" ht="30" customHeight="1" x14ac:dyDescent="0.15">
      <c r="A31" s="16" t="s">
        <v>212</v>
      </c>
      <c r="B31" s="17" t="s">
        <v>213</v>
      </c>
      <c r="C31" s="16">
        <v>60</v>
      </c>
      <c r="D31" s="18" t="s">
        <v>214</v>
      </c>
      <c r="E31" s="18" t="s">
        <v>215</v>
      </c>
    </row>
    <row r="32" spans="1:19" s="8" customFormat="1" ht="30" customHeight="1" x14ac:dyDescent="0.15">
      <c r="A32" s="16" t="s">
        <v>216</v>
      </c>
      <c r="B32" s="17" t="s">
        <v>217</v>
      </c>
      <c r="C32" s="16">
        <v>60</v>
      </c>
      <c r="D32" s="18" t="s">
        <v>218</v>
      </c>
      <c r="E32" s="18" t="s">
        <v>219</v>
      </c>
    </row>
    <row r="33" spans="1:5" s="8" customFormat="1" ht="30" customHeight="1" x14ac:dyDescent="0.15">
      <c r="A33" s="16" t="s">
        <v>220</v>
      </c>
      <c r="B33" s="17" t="s">
        <v>221</v>
      </c>
      <c r="C33" s="16">
        <v>120</v>
      </c>
      <c r="D33" s="18" t="s">
        <v>222</v>
      </c>
      <c r="E33" s="18" t="s">
        <v>223</v>
      </c>
    </row>
    <row r="34" spans="1:5" s="8" customFormat="1" ht="30" customHeight="1" x14ac:dyDescent="0.15">
      <c r="A34" s="16" t="s">
        <v>224</v>
      </c>
      <c r="B34" s="17" t="s">
        <v>225</v>
      </c>
      <c r="C34" s="16">
        <v>100</v>
      </c>
      <c r="D34" s="18" t="s">
        <v>226</v>
      </c>
      <c r="E34" s="18" t="s">
        <v>227</v>
      </c>
    </row>
    <row r="35" spans="1:5" s="8" customFormat="1" ht="30" customHeight="1" x14ac:dyDescent="0.15">
      <c r="A35" s="16" t="s">
        <v>228</v>
      </c>
      <c r="B35" s="17" t="s">
        <v>229</v>
      </c>
      <c r="C35" s="16">
        <v>60</v>
      </c>
      <c r="D35" s="18" t="s">
        <v>230</v>
      </c>
      <c r="E35" s="18" t="s">
        <v>231</v>
      </c>
    </row>
    <row r="36" spans="1:5" s="8" customFormat="1" ht="30" customHeight="1" x14ac:dyDescent="0.15">
      <c r="A36" s="16" t="s">
        <v>232</v>
      </c>
      <c r="B36" s="19" t="s">
        <v>233</v>
      </c>
      <c r="C36" s="16">
        <v>30</v>
      </c>
      <c r="D36" s="18" t="s">
        <v>234</v>
      </c>
      <c r="E36" s="18" t="s">
        <v>235</v>
      </c>
    </row>
  </sheetData>
  <mergeCells count="1">
    <mergeCell ref="A1:E2"/>
  </mergeCells>
  <phoneticPr fontId="12" type="noConversion"/>
  <pageMargins left="0.47222222222222199" right="0.31458333333333299" top="0.55069444444444404" bottom="0.35416666666666702" header="0.47222222222222199" footer="0.118055555555556"/>
  <pageSetup paperSize="9" scale="58"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E17"/>
  <sheetViews>
    <sheetView workbookViewId="0">
      <selection activeCell="E17" sqref="E17"/>
    </sheetView>
  </sheetViews>
  <sheetFormatPr defaultColWidth="9" defaultRowHeight="24" customHeight="1" x14ac:dyDescent="0.15"/>
  <cols>
    <col min="1" max="1" width="9" style="1"/>
    <col min="2" max="2" width="9" style="2"/>
    <col min="3" max="3" width="72.125" style="1" customWidth="1"/>
    <col min="4" max="4" width="9" style="3"/>
    <col min="5" max="16384" width="9" style="1"/>
  </cols>
  <sheetData>
    <row r="4" spans="2:5" ht="24" customHeight="1" x14ac:dyDescent="0.15">
      <c r="B4" s="2" t="s">
        <v>236</v>
      </c>
      <c r="C4" s="4" t="s">
        <v>237</v>
      </c>
      <c r="D4" s="5" t="s">
        <v>31</v>
      </c>
      <c r="E4" s="1">
        <v>40</v>
      </c>
    </row>
    <row r="5" spans="2:5" ht="24" customHeight="1" x14ac:dyDescent="0.15">
      <c r="B5" s="2" t="s">
        <v>238</v>
      </c>
      <c r="C5" s="4" t="s">
        <v>198</v>
      </c>
      <c r="D5" s="5" t="s">
        <v>31</v>
      </c>
      <c r="E5" s="1">
        <v>60</v>
      </c>
    </row>
    <row r="6" spans="2:5" ht="24" customHeight="1" x14ac:dyDescent="0.15">
      <c r="B6" s="2" t="s">
        <v>239</v>
      </c>
      <c r="C6" s="4" t="s">
        <v>202</v>
      </c>
      <c r="D6" s="5" t="s">
        <v>31</v>
      </c>
      <c r="E6" s="1">
        <v>60</v>
      </c>
    </row>
    <row r="7" spans="2:5" ht="24" customHeight="1" x14ac:dyDescent="0.15">
      <c r="B7" s="2" t="s">
        <v>240</v>
      </c>
      <c r="C7" s="4" t="s">
        <v>206</v>
      </c>
      <c r="D7" s="5" t="s">
        <v>31</v>
      </c>
      <c r="E7" s="1">
        <v>50</v>
      </c>
    </row>
    <row r="8" spans="2:5" ht="24" customHeight="1" x14ac:dyDescent="0.15">
      <c r="B8" s="2" t="s">
        <v>241</v>
      </c>
      <c r="C8" s="4" t="s">
        <v>210</v>
      </c>
      <c r="D8" s="5" t="s">
        <v>31</v>
      </c>
      <c r="E8" s="1">
        <v>50</v>
      </c>
    </row>
    <row r="9" spans="2:5" ht="24" customHeight="1" x14ac:dyDescent="0.15">
      <c r="B9" s="2" t="s">
        <v>242</v>
      </c>
      <c r="C9" s="4" t="s">
        <v>213</v>
      </c>
      <c r="D9" s="5" t="s">
        <v>35</v>
      </c>
      <c r="E9" s="1">
        <v>60</v>
      </c>
    </row>
    <row r="10" spans="2:5" ht="24" customHeight="1" x14ac:dyDescent="0.15">
      <c r="B10" s="2" t="s">
        <v>243</v>
      </c>
      <c r="C10" s="4" t="s">
        <v>217</v>
      </c>
      <c r="D10" s="5" t="s">
        <v>35</v>
      </c>
      <c r="E10" s="1">
        <v>60</v>
      </c>
    </row>
    <row r="11" spans="2:5" ht="24" customHeight="1" x14ac:dyDescent="0.15">
      <c r="B11" s="2" t="s">
        <v>244</v>
      </c>
      <c r="C11" s="4" t="s">
        <v>245</v>
      </c>
      <c r="D11" s="5" t="s">
        <v>31</v>
      </c>
      <c r="E11" s="1">
        <v>40</v>
      </c>
    </row>
    <row r="12" spans="2:5" ht="24" customHeight="1" x14ac:dyDescent="0.15">
      <c r="B12" s="2" t="s">
        <v>246</v>
      </c>
      <c r="C12" s="4" t="s">
        <v>221</v>
      </c>
      <c r="D12" s="5" t="s">
        <v>31</v>
      </c>
      <c r="E12" s="1">
        <v>100</v>
      </c>
    </row>
    <row r="13" spans="2:5" ht="24" customHeight="1" x14ac:dyDescent="0.15">
      <c r="B13" s="2" t="s">
        <v>247</v>
      </c>
      <c r="C13" s="4" t="s">
        <v>225</v>
      </c>
      <c r="D13" s="5" t="s">
        <v>35</v>
      </c>
      <c r="E13" s="1">
        <v>100</v>
      </c>
    </row>
    <row r="14" spans="2:5" ht="24" customHeight="1" x14ac:dyDescent="0.15">
      <c r="B14" s="2" t="s">
        <v>248</v>
      </c>
      <c r="C14" s="4" t="s">
        <v>229</v>
      </c>
      <c r="D14" s="5" t="s">
        <v>35</v>
      </c>
      <c r="E14" s="1">
        <v>60</v>
      </c>
    </row>
    <row r="15" spans="2:5" ht="24" customHeight="1" x14ac:dyDescent="0.15">
      <c r="B15" s="2" t="s">
        <v>249</v>
      </c>
      <c r="C15" s="4" t="s">
        <v>250</v>
      </c>
      <c r="D15" s="5" t="s">
        <v>31</v>
      </c>
      <c r="E15" s="1">
        <v>30</v>
      </c>
    </row>
    <row r="16" spans="2:5" ht="24" customHeight="1" x14ac:dyDescent="0.15">
      <c r="B16" s="2" t="s">
        <v>251</v>
      </c>
      <c r="C16" s="4" t="s">
        <v>233</v>
      </c>
      <c r="D16" s="5" t="s">
        <v>31</v>
      </c>
      <c r="E16" s="1">
        <v>30</v>
      </c>
    </row>
    <row r="17" spans="5:5" ht="24" customHeight="1" x14ac:dyDescent="0.15">
      <c r="E17" s="1">
        <f>SUM(E4:E16)</f>
        <v>740</v>
      </c>
    </row>
  </sheetData>
  <phoneticPr fontId="12"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1</vt:i4>
      </vt:variant>
    </vt:vector>
  </HeadingPairs>
  <TitlesOfParts>
    <vt:vector size="6" baseType="lpstr">
      <vt:lpstr>Sheet2</vt:lpstr>
      <vt:lpstr>Sheet3</vt:lpstr>
      <vt:lpstr>Sheet4</vt:lpstr>
      <vt:lpstr>确认名单表</vt:lpstr>
      <vt:lpstr>Sheet1</vt:lpstr>
      <vt:lpstr>确认名单表!Print_Area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Chen Rui</cp:lastModifiedBy>
  <cp:lastPrinted>2015-11-24T03:40:40Z</cp:lastPrinted>
  <dcterms:created xsi:type="dcterms:W3CDTF">2006-09-13T11:21:00Z</dcterms:created>
  <dcterms:modified xsi:type="dcterms:W3CDTF">2015-11-24T03:41:13Z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2052-10.1.0.5345</vt:lpwstr>
  </property>
</Properties>
</file>